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BruceH.CNHKIWANIS\Desktop\Pete\"/>
    </mc:Choice>
  </mc:AlternateContent>
  <xr:revisionPtr revIDLastSave="0" documentId="13_ncr:1_{1FA0A018-7517-46A6-BC0A-60E23DDE68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" sheetId="1" r:id="rId1"/>
    <sheet name="Budget 1" sheetId="2" state="hidden" r:id="rId2"/>
  </sheets>
  <definedNames>
    <definedName name="_xlnm.Print_Area" localSheetId="0">Budget!$A$88:$G$109</definedName>
    <definedName name="Print_Area_MI" localSheetId="1">'Budget 1'!$A$1:$E$102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5" i="1" l="1"/>
  <c r="C83" i="1"/>
  <c r="C55" i="1"/>
  <c r="C37" i="1"/>
  <c r="C57" i="1" s="1"/>
  <c r="C23" i="1"/>
  <c r="C10" i="1"/>
  <c r="C59" i="1" l="1"/>
  <c r="C70" i="1" s="1"/>
  <c r="C108" i="1" s="1"/>
  <c r="E99" i="2"/>
  <c r="D99" i="2"/>
  <c r="C99" i="2"/>
  <c r="E90" i="2"/>
  <c r="E37" i="2" s="1"/>
  <c r="E39" i="2" s="1"/>
  <c r="D90" i="2"/>
  <c r="C90" i="2"/>
  <c r="E66" i="2"/>
  <c r="D66" i="2"/>
  <c r="C66" i="2"/>
  <c r="E57" i="2"/>
  <c r="D57" i="2"/>
  <c r="C57" i="2"/>
  <c r="C39" i="2"/>
  <c r="D37" i="2"/>
  <c r="D39" i="2" s="1"/>
  <c r="C37" i="2"/>
  <c r="E24" i="2"/>
  <c r="E68" i="2" s="1"/>
  <c r="D24" i="2"/>
  <c r="C24" i="2"/>
  <c r="C68" i="2" s="1"/>
  <c r="C70" i="2" s="1"/>
  <c r="C76" i="2" s="1"/>
  <c r="E13" i="2"/>
  <c r="D13" i="2"/>
  <c r="C13" i="2"/>
  <c r="F105" i="1"/>
  <c r="E105" i="1"/>
  <c r="D105" i="1"/>
  <c r="F83" i="1"/>
  <c r="F54" i="1" s="1"/>
  <c r="F55" i="1" s="1"/>
  <c r="E83" i="1"/>
  <c r="E54" i="1" s="1"/>
  <c r="E55" i="1" s="1"/>
  <c r="D83" i="1"/>
  <c r="D55" i="1"/>
  <c r="F37" i="1"/>
  <c r="E37" i="1"/>
  <c r="D37" i="1"/>
  <c r="F23" i="1"/>
  <c r="E23" i="1"/>
  <c r="D23" i="1"/>
  <c r="F10" i="1"/>
  <c r="E10" i="1"/>
  <c r="D10" i="1"/>
  <c r="F57" i="1" l="1"/>
  <c r="F59" i="1" s="1"/>
  <c r="F70" i="1" s="1"/>
  <c r="F108" i="1" s="1"/>
  <c r="D57" i="1"/>
  <c r="D59" i="1" s="1"/>
  <c r="D70" i="1" s="1"/>
  <c r="D108" i="1" s="1"/>
  <c r="E57" i="1"/>
  <c r="E59" i="1" s="1"/>
  <c r="E70" i="1" s="1"/>
  <c r="E108" i="1" s="1"/>
  <c r="E70" i="2"/>
  <c r="E76" i="2" s="1"/>
  <c r="D68" i="2"/>
  <c r="D70" i="2" s="1"/>
  <c r="D76" i="2" s="1"/>
</calcChain>
</file>

<file path=xl/sharedStrings.xml><?xml version="1.0" encoding="utf-8"?>
<sst xmlns="http://schemas.openxmlformats.org/spreadsheetml/2006/main" count="321" uniqueCount="207">
  <si>
    <t>1999-00</t>
  </si>
  <si>
    <t>1998-99</t>
  </si>
  <si>
    <t>Budget</t>
  </si>
  <si>
    <t>2020-21</t>
  </si>
  <si>
    <t>Actual</t>
  </si>
  <si>
    <t>2019-20</t>
  </si>
  <si>
    <t>CASH RECEIPTS</t>
  </si>
  <si>
    <t>10.401.0</t>
  </si>
  <si>
    <t>District Per Capita 950 x $9.00</t>
  </si>
  <si>
    <t xml:space="preserve">  </t>
  </si>
  <si>
    <t>10.410.01</t>
  </si>
  <si>
    <t>Subscription Mailing</t>
  </si>
  <si>
    <t>YTD</t>
  </si>
  <si>
    <t xml:space="preserve">10.416.0 </t>
  </si>
  <si>
    <t>Go West</t>
  </si>
  <si>
    <t>10.420.02</t>
  </si>
  <si>
    <t>District Pins</t>
  </si>
  <si>
    <t>10.420.03</t>
  </si>
  <si>
    <t>Miscellaneous Income</t>
  </si>
  <si>
    <t>10.420.04</t>
  </si>
  <si>
    <t>Supplies Sales at Conventions</t>
  </si>
  <si>
    <t>10.440.20</t>
  </si>
  <si>
    <t>Investment Income</t>
  </si>
  <si>
    <t>Outreach Program Income</t>
  </si>
  <si>
    <t>District Per Capita 1900 x $10.00</t>
  </si>
  <si>
    <t>Total General Fund Receipts</t>
  </si>
  <si>
    <t>10.417.0</t>
  </si>
  <si>
    <t>International Convention (2020 Las Vegas)</t>
  </si>
  <si>
    <t>DISBURSEMENTS</t>
  </si>
  <si>
    <t>10.418.0</t>
  </si>
  <si>
    <t>President's Retreat</t>
  </si>
  <si>
    <t>10.419.0</t>
  </si>
  <si>
    <t xml:space="preserve">Spring Training Conference </t>
  </si>
  <si>
    <t>Administrative</t>
  </si>
  <si>
    <t>10.542.0</t>
  </si>
  <si>
    <t>Telephone</t>
  </si>
  <si>
    <t>10.544.0</t>
  </si>
  <si>
    <t>Office Supplies</t>
  </si>
  <si>
    <t>10.546.0</t>
  </si>
  <si>
    <t>Postage &amp; Cartage</t>
  </si>
  <si>
    <t>10.548.0</t>
  </si>
  <si>
    <t>Printing</t>
  </si>
  <si>
    <t>10.555.0</t>
  </si>
  <si>
    <t>Materials &amp; Literature</t>
  </si>
  <si>
    <t>10.566.0</t>
  </si>
  <si>
    <t>Annual Audit</t>
  </si>
  <si>
    <t>Bank Charges</t>
  </si>
  <si>
    <t>Total Administrative</t>
  </si>
  <si>
    <t>Officer &amp; Board</t>
  </si>
  <si>
    <t>10.541.0</t>
  </si>
  <si>
    <t>10.582.0</t>
  </si>
  <si>
    <t>Computer Software, Small Equipment &amp; Webinars</t>
  </si>
  <si>
    <t>Governor Travel &amp; Administrative</t>
  </si>
  <si>
    <t>10.588.0</t>
  </si>
  <si>
    <t>Governor Elect Travel &amp; Administrative</t>
  </si>
  <si>
    <t>10.591.0</t>
  </si>
  <si>
    <t>Secretary Travel &amp; Administrative</t>
  </si>
  <si>
    <t>10.592.0</t>
  </si>
  <si>
    <t>Treasurer Travel &amp; Administrative</t>
  </si>
  <si>
    <t>10.542.05</t>
  </si>
  <si>
    <t xml:space="preserve">Web Site </t>
  </si>
  <si>
    <t>10.594.0</t>
  </si>
  <si>
    <t>Publication Editor's Expense</t>
  </si>
  <si>
    <t>10.595.0</t>
  </si>
  <si>
    <t>Spring Training Conference</t>
  </si>
  <si>
    <t>Postage &amp; Shipping</t>
  </si>
  <si>
    <t>10.597.0</t>
  </si>
  <si>
    <t>Kiwanis Convention Expense</t>
  </si>
  <si>
    <t>10.597.01</t>
  </si>
  <si>
    <t>Board Travel to Hawaii</t>
  </si>
  <si>
    <t>10.597.02</t>
  </si>
  <si>
    <t>Kiwanis Mid-Year Expenses</t>
  </si>
  <si>
    <t>10.597.03</t>
  </si>
  <si>
    <t xml:space="preserve">Incentive Program </t>
  </si>
  <si>
    <t>10.699.03</t>
  </si>
  <si>
    <t>Service Leadership Dept. Expense (KDO Expenses)</t>
  </si>
  <si>
    <t>Travel &amp; Expense Div. 1-9</t>
  </si>
  <si>
    <t>10.650.0</t>
  </si>
  <si>
    <t>Board Reserve</t>
  </si>
  <si>
    <t>Total Officer &amp; Board</t>
  </si>
  <si>
    <t xml:space="preserve"> </t>
  </si>
  <si>
    <t>Committee Expense</t>
  </si>
  <si>
    <t>10.680.0</t>
  </si>
  <si>
    <t>Awards Committee Chair</t>
  </si>
  <si>
    <t>10.681.0</t>
  </si>
  <si>
    <t>NEW</t>
  </si>
  <si>
    <t>Board Meeting Expense</t>
  </si>
  <si>
    <t>10.682.0</t>
  </si>
  <si>
    <t>Membership Development</t>
  </si>
  <si>
    <t>Board Travel to Hawaii (Governor Only)</t>
  </si>
  <si>
    <t xml:space="preserve">10.683.0 </t>
  </si>
  <si>
    <t>Incentive Program (Pins)</t>
  </si>
  <si>
    <t>I.E.L.I. Scholarships</t>
  </si>
  <si>
    <t>10.690.0</t>
  </si>
  <si>
    <t>K-Family Relations</t>
  </si>
  <si>
    <t>President's Retreat Expense</t>
  </si>
  <si>
    <t>10.692.0</t>
  </si>
  <si>
    <t>International Convention</t>
  </si>
  <si>
    <t>Hawaii Students Travel to DCON</t>
  </si>
  <si>
    <t xml:space="preserve">10.693.0 </t>
  </si>
  <si>
    <t>Service Chair</t>
  </si>
  <si>
    <t>10.694.0</t>
  </si>
  <si>
    <t>New Club Building Expense</t>
  </si>
  <si>
    <t xml:space="preserve">10.695.0 </t>
  </si>
  <si>
    <t>Tech Chair</t>
  </si>
  <si>
    <t>10.696.0</t>
  </si>
  <si>
    <t>Public Relations Chair</t>
  </si>
  <si>
    <t xml:space="preserve">10.697.0 </t>
  </si>
  <si>
    <t>Special Events Chair</t>
  </si>
  <si>
    <t>10.698.0</t>
  </si>
  <si>
    <t>Miscellaneous Expense</t>
  </si>
  <si>
    <t>Outreach Expense</t>
  </si>
  <si>
    <t>Go West Expense</t>
  </si>
  <si>
    <t>Total Committee Expense</t>
  </si>
  <si>
    <t>MD&amp;E Chair</t>
  </si>
  <si>
    <t>Foundation Training Funds Reimb.</t>
  </si>
  <si>
    <t>Kiwanis Committee Expense</t>
  </si>
  <si>
    <t>Kiwanis Family &amp; Foundation Chair</t>
  </si>
  <si>
    <t>10.693.05</t>
  </si>
  <si>
    <t xml:space="preserve">Service Project Expenses </t>
  </si>
  <si>
    <t>Awards Chair</t>
  </si>
  <si>
    <t>Publication</t>
  </si>
  <si>
    <t xml:space="preserve">Tech Chair </t>
  </si>
  <si>
    <t>10.762.0</t>
  </si>
  <si>
    <t>Publication Printing</t>
  </si>
  <si>
    <t>10.762.01</t>
  </si>
  <si>
    <t>Publication Distribution</t>
  </si>
  <si>
    <t>Total Publication</t>
  </si>
  <si>
    <t>Total Budgeted Expenses</t>
  </si>
  <si>
    <t xml:space="preserve">Communications and Marketing Chair </t>
  </si>
  <si>
    <t>Membership Recognition Chair</t>
  </si>
  <si>
    <t>Administration &amp; Operations Chair</t>
  </si>
  <si>
    <t>Lt. Governor's Budgets</t>
  </si>
  <si>
    <t>Total Budgeted Disbursements</t>
  </si>
  <si>
    <t>Total Budgeted Revenue Over &lt;Expense&gt;</t>
  </si>
  <si>
    <t>Net Budgeted Revenue Over &lt;Expense&gt;</t>
  </si>
  <si>
    <t>Inter Fund Transfers</t>
  </si>
  <si>
    <t>10.910.00</t>
  </si>
  <si>
    <t>District Convention Profits</t>
  </si>
  <si>
    <t>10.911.00</t>
  </si>
  <si>
    <t>F.T.C. Profits</t>
  </si>
  <si>
    <t>Net Revenue Over &lt;Expense&gt;</t>
  </si>
  <si>
    <t>Interfund Transfers</t>
  </si>
  <si>
    <t>Lt. Governor's Travel &amp; Per Diem</t>
  </si>
  <si>
    <t>10.601.0</t>
  </si>
  <si>
    <t>Capitol</t>
  </si>
  <si>
    <t>10.601.01</t>
  </si>
  <si>
    <t>Golden Gate</t>
  </si>
  <si>
    <t>10.602.0</t>
  </si>
  <si>
    <t>Sierra</t>
  </si>
  <si>
    <t>10.603.0</t>
  </si>
  <si>
    <t>Metro</t>
  </si>
  <si>
    <t>Lt. Governor's Travel &amp; Office</t>
  </si>
  <si>
    <t>10.604.0</t>
  </si>
  <si>
    <t>Magic Kingdom</t>
  </si>
  <si>
    <t>Capital</t>
  </si>
  <si>
    <t>10.605.0</t>
  </si>
  <si>
    <t>Paradise</t>
  </si>
  <si>
    <t>Central Coast</t>
  </si>
  <si>
    <t>10.606.0</t>
  </si>
  <si>
    <t>Desert Oasis</t>
  </si>
  <si>
    <t>Inland Empire</t>
  </si>
  <si>
    <t>10.607.0</t>
  </si>
  <si>
    <t>Foothill</t>
  </si>
  <si>
    <t>10.609.0</t>
  </si>
  <si>
    <t>10.608.0</t>
  </si>
  <si>
    <t>Citrus</t>
  </si>
  <si>
    <t>Mt. View</t>
  </si>
  <si>
    <t>Sunset</t>
  </si>
  <si>
    <t>Total Lt. Gov. Travel &amp; Per Diem</t>
  </si>
  <si>
    <t>Total Lt. Gov. Travel &amp; Office</t>
  </si>
  <si>
    <t xml:space="preserve">Approved by Circle K District Board </t>
  </si>
  <si>
    <t>Additional Information</t>
  </si>
  <si>
    <t>District Project Income I.D.D.</t>
  </si>
  <si>
    <t>District Project Expense (Donation)</t>
  </si>
  <si>
    <t>District Project Income (Dunlap)</t>
  </si>
  <si>
    <t>Other Revenue &amp; Expense</t>
  </si>
  <si>
    <t>District Project Income (District Prof. Development Conf.)</t>
  </si>
  <si>
    <t>10.843.05</t>
  </si>
  <si>
    <t>District Project Income (DLSSP)</t>
  </si>
  <si>
    <t>District Project Income (Kiwanis Family House)</t>
  </si>
  <si>
    <t>Total Other Income &lt;Expense&gt;</t>
  </si>
  <si>
    <t>District Project Income (PTP Fundraising Income)</t>
  </si>
  <si>
    <t>10.846.01</t>
  </si>
  <si>
    <t>District Project Income (Crazy Komp Income for PTP)</t>
  </si>
  <si>
    <t>10.845.00</t>
  </si>
  <si>
    <t>District Project Income (Trevor Project)</t>
  </si>
  <si>
    <t>District Project Income (UNICEF) Eliminate</t>
  </si>
  <si>
    <t>10.849.00</t>
  </si>
  <si>
    <t>Children's Defence Fund</t>
  </si>
  <si>
    <t>10.851.01</t>
  </si>
  <si>
    <t>District Project Expense (Crazy Komp Expenses)</t>
  </si>
  <si>
    <t>District Project Expense (District Prof. Development Conf.)</t>
  </si>
  <si>
    <t>10.852.05</t>
  </si>
  <si>
    <t>District Project Expense (DLSSP)</t>
  </si>
  <si>
    <t>District Project Contribution (Kiwanis Family House)</t>
  </si>
  <si>
    <t>District Project Contribution (Trevor Project)</t>
  </si>
  <si>
    <r>
      <t xml:space="preserve">District Project Contribution </t>
    </r>
    <r>
      <rPr>
        <sz val="8"/>
        <rFont val="Arial"/>
      </rPr>
      <t>(CNH Foundation for PTP)</t>
    </r>
  </si>
  <si>
    <t>District Project Contribution (UNICEF) Eliminate</t>
  </si>
  <si>
    <t>10.887.00</t>
  </si>
  <si>
    <t>CNH Kiwanis DCON Expense</t>
  </si>
  <si>
    <t>Circle K Board Approval: May 3, 2020</t>
  </si>
  <si>
    <t xml:space="preserve"> Revised Budget</t>
  </si>
  <si>
    <t>Exec Board Travel (April-June 2021) (Travel to STC's)</t>
  </si>
  <si>
    <t xml:space="preserve">Board Officer Expense </t>
  </si>
  <si>
    <t>July-June</t>
  </si>
  <si>
    <t>Oct-Sept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</si>
</sst>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16" x14ac:knownFonts="1">
    <font>
      <sz val="12"/>
      <color rgb="FF000000"/>
      <name val="Courier"/>
    </font>
    <font>
      <sz val="12"/>
      <color theme="1"/>
      <name val="Arial"/>
    </font>
    <font>
      <sz val="12"/>
      <name val="Arial"/>
    </font>
    <font>
      <b/>
      <sz val="12"/>
      <color theme="1"/>
      <name val="Arial"/>
    </font>
    <font>
      <b/>
      <sz val="12"/>
      <name val="Arial"/>
    </font>
    <font>
      <b/>
      <i/>
      <sz val="12"/>
      <color theme="1"/>
      <name val="Arial"/>
    </font>
    <font>
      <b/>
      <i/>
      <sz val="12"/>
      <name val="Arial"/>
    </font>
    <font>
      <sz val="12"/>
      <color theme="1"/>
      <name val="Calibri"/>
    </font>
    <font>
      <sz val="12"/>
      <color theme="1"/>
      <name val="Courier"/>
    </font>
    <font>
      <b/>
      <i/>
      <sz val="10"/>
      <color theme="1"/>
      <name val="Arial"/>
    </font>
    <font>
      <b/>
      <i/>
      <sz val="10"/>
      <name val="Arial"/>
    </font>
    <font>
      <sz val="12"/>
      <name val="Courier"/>
    </font>
    <font>
      <sz val="8"/>
      <name val="Arial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7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7" fillId="2" borderId="0" xfId="0" applyFont="1" applyFill="1"/>
    <xf numFmtId="0" fontId="1" fillId="0" borderId="0" xfId="0" applyFont="1" applyAlignment="1">
      <alignment horizontal="left"/>
    </xf>
    <xf numFmtId="7" fontId="1" fillId="0" borderId="1" xfId="0" applyNumberFormat="1" applyFont="1" applyBorder="1" applyAlignment="1">
      <alignment horizontal="right"/>
    </xf>
    <xf numFmtId="0" fontId="3" fillId="0" borderId="0" xfId="0" applyFont="1"/>
    <xf numFmtId="7" fontId="1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2" xfId="0" applyFont="1" applyBorder="1"/>
    <xf numFmtId="0" fontId="1" fillId="0" borderId="2" xfId="0" applyFont="1" applyBorder="1"/>
    <xf numFmtId="49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5" fillId="3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8" fontId="2" fillId="0" borderId="2" xfId="0" applyNumberFormat="1" applyFont="1" applyFill="1" applyBorder="1" applyAlignment="1">
      <alignment horizontal="right"/>
    </xf>
    <xf numFmtId="8" fontId="2" fillId="0" borderId="1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3" fillId="3" borderId="1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164" fontId="1" fillId="3" borderId="0" xfId="0" applyNumberFormat="1" applyFont="1" applyFill="1" applyAlignment="1">
      <alignment horizontal="right"/>
    </xf>
    <xf numFmtId="0" fontId="14" fillId="0" borderId="2" xfId="0" applyFont="1" applyBorder="1" applyAlignment="1">
      <alignment horizontal="left"/>
    </xf>
    <xf numFmtId="0" fontId="1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67"/>
  <sheetViews>
    <sheetView tabSelected="1" workbookViewId="0"/>
  </sheetViews>
  <sheetFormatPr defaultColWidth="12.6640625" defaultRowHeight="15" customHeight="1" x14ac:dyDescent="0.2"/>
  <cols>
    <col min="1" max="1" width="9.88671875" customWidth="1"/>
    <col min="2" max="2" width="52.6640625" customWidth="1"/>
    <col min="3" max="3" width="12.21875" bestFit="1" customWidth="1"/>
    <col min="4" max="6" width="11.109375" customWidth="1"/>
    <col min="7" max="7" width="3.6640625" customWidth="1"/>
    <col min="8" max="8" width="13.77734375" bestFit="1" customWidth="1"/>
    <col min="9" max="22" width="8.6640625" customWidth="1"/>
  </cols>
  <sheetData>
    <row r="1" spans="1:7" ht="18.75" customHeight="1" x14ac:dyDescent="0.25">
      <c r="A1" s="1"/>
      <c r="B1" s="2"/>
      <c r="C1" s="5" t="s">
        <v>3</v>
      </c>
      <c r="D1" s="5" t="s">
        <v>3</v>
      </c>
      <c r="E1" s="7" t="s">
        <v>5</v>
      </c>
      <c r="F1" s="5" t="s">
        <v>5</v>
      </c>
      <c r="G1" s="5" t="s">
        <v>9</v>
      </c>
    </row>
    <row r="2" spans="1:7" ht="16.5" thickBot="1" x14ac:dyDescent="0.3">
      <c r="A2" s="1"/>
      <c r="B2" s="2"/>
      <c r="C2" s="67" t="s">
        <v>202</v>
      </c>
      <c r="D2" s="10" t="s">
        <v>2</v>
      </c>
      <c r="E2" s="11" t="s">
        <v>12</v>
      </c>
      <c r="F2" s="10" t="s">
        <v>2</v>
      </c>
    </row>
    <row r="3" spans="1:7" ht="15.75" x14ac:dyDescent="0.25">
      <c r="A3" s="1"/>
      <c r="B3" s="12" t="s">
        <v>80</v>
      </c>
      <c r="C3" s="71" t="s">
        <v>205</v>
      </c>
      <c r="D3" s="71" t="s">
        <v>206</v>
      </c>
      <c r="E3" s="71" t="s">
        <v>206</v>
      </c>
      <c r="F3" s="71" t="s">
        <v>206</v>
      </c>
    </row>
    <row r="4" spans="1:7" ht="15.75" x14ac:dyDescent="0.25">
      <c r="A4" s="1"/>
      <c r="B4" s="13" t="s">
        <v>6</v>
      </c>
      <c r="C4" s="3"/>
      <c r="D4" s="3"/>
      <c r="E4" s="13"/>
      <c r="F4" s="3"/>
    </row>
    <row r="5" spans="1:7" x14ac:dyDescent="0.2">
      <c r="A5" s="8" t="s">
        <v>7</v>
      </c>
      <c r="B5" s="15" t="s">
        <v>24</v>
      </c>
      <c r="C5" s="16">
        <v>19000</v>
      </c>
      <c r="D5" s="16">
        <v>19000</v>
      </c>
      <c r="E5" s="17">
        <v>20320</v>
      </c>
      <c r="F5" s="9">
        <v>25000</v>
      </c>
    </row>
    <row r="6" spans="1:7" x14ac:dyDescent="0.2">
      <c r="A6" s="8" t="s">
        <v>26</v>
      </c>
      <c r="B6" s="20" t="s">
        <v>27</v>
      </c>
      <c r="C6" s="16">
        <v>0</v>
      </c>
      <c r="D6" s="9">
        <v>0</v>
      </c>
      <c r="E6" s="21">
        <v>450</v>
      </c>
      <c r="F6" s="9">
        <v>400</v>
      </c>
    </row>
    <row r="7" spans="1:7" x14ac:dyDescent="0.2">
      <c r="A7" s="8" t="s">
        <v>29</v>
      </c>
      <c r="B7" s="22" t="s">
        <v>30</v>
      </c>
      <c r="C7" s="16">
        <v>0</v>
      </c>
      <c r="D7" s="9">
        <v>0</v>
      </c>
      <c r="E7" s="21">
        <v>2345</v>
      </c>
      <c r="F7" s="9">
        <v>2800</v>
      </c>
    </row>
    <row r="8" spans="1:7" x14ac:dyDescent="0.2">
      <c r="A8" s="8" t="s">
        <v>31</v>
      </c>
      <c r="B8" s="22" t="s">
        <v>32</v>
      </c>
      <c r="C8" s="16">
        <v>0</v>
      </c>
      <c r="D8" s="9">
        <v>0</v>
      </c>
      <c r="E8" s="21">
        <v>124.3</v>
      </c>
      <c r="F8" s="9">
        <v>3000</v>
      </c>
    </row>
    <row r="9" spans="1:7" ht="15.75" thickBot="1" x14ac:dyDescent="0.25">
      <c r="A9" s="8" t="s">
        <v>21</v>
      </c>
      <c r="B9" s="22" t="s">
        <v>22</v>
      </c>
      <c r="C9" s="25">
        <v>200</v>
      </c>
      <c r="D9" s="25">
        <v>200</v>
      </c>
      <c r="E9" s="27">
        <v>257.81</v>
      </c>
      <c r="F9" s="14">
        <v>250</v>
      </c>
    </row>
    <row r="10" spans="1:7" x14ac:dyDescent="0.2">
      <c r="A10" s="1"/>
      <c r="B10" s="22" t="s">
        <v>25</v>
      </c>
      <c r="C10" s="16">
        <f t="shared" ref="C10" si="0">SUM(C5:C9)</f>
        <v>19200</v>
      </c>
      <c r="D10" s="9">
        <f t="shared" ref="D10:F10" si="1">SUM(D5:D9)</f>
        <v>19200</v>
      </c>
      <c r="E10" s="9">
        <f t="shared" si="1"/>
        <v>23497.11</v>
      </c>
      <c r="F10" s="9">
        <f t="shared" si="1"/>
        <v>31450</v>
      </c>
    </row>
    <row r="11" spans="1:7" x14ac:dyDescent="0.2">
      <c r="A11" s="1"/>
      <c r="B11" s="2"/>
      <c r="C11" s="16"/>
      <c r="D11" s="9"/>
      <c r="E11" s="21"/>
      <c r="F11" s="9"/>
    </row>
    <row r="12" spans="1:7" ht="15.75" x14ac:dyDescent="0.25">
      <c r="A12" s="1"/>
      <c r="B12" s="13" t="s">
        <v>28</v>
      </c>
      <c r="C12" s="23"/>
      <c r="D12" s="23"/>
      <c r="E12" s="28"/>
      <c r="F12" s="23"/>
    </row>
    <row r="13" spans="1:7" x14ac:dyDescent="0.2">
      <c r="A13" s="1"/>
      <c r="B13" s="29" t="s">
        <v>33</v>
      </c>
      <c r="C13" s="26"/>
      <c r="D13" s="26"/>
      <c r="E13" s="30"/>
      <c r="F13" s="26"/>
    </row>
    <row r="14" spans="1:7" x14ac:dyDescent="0.2">
      <c r="A14" s="1" t="s">
        <v>49</v>
      </c>
      <c r="B14" s="22" t="s">
        <v>51</v>
      </c>
      <c r="C14" s="16">
        <v>250</v>
      </c>
      <c r="D14" s="16">
        <v>250</v>
      </c>
      <c r="E14" s="21">
        <v>472.38</v>
      </c>
      <c r="F14" s="9">
        <v>200</v>
      </c>
    </row>
    <row r="15" spans="1:7" x14ac:dyDescent="0.2">
      <c r="A15" s="8" t="s">
        <v>34</v>
      </c>
      <c r="B15" s="31" t="s">
        <v>35</v>
      </c>
      <c r="C15" s="16">
        <v>250</v>
      </c>
      <c r="D15" s="16">
        <v>250</v>
      </c>
      <c r="E15" s="17">
        <v>60.33</v>
      </c>
      <c r="F15" s="9">
        <v>400</v>
      </c>
    </row>
    <row r="16" spans="1:7" x14ac:dyDescent="0.2">
      <c r="A16" s="8" t="s">
        <v>59</v>
      </c>
      <c r="B16" s="22" t="s">
        <v>60</v>
      </c>
      <c r="C16" s="16">
        <v>60</v>
      </c>
      <c r="D16" s="16">
        <v>60</v>
      </c>
      <c r="E16" s="21">
        <v>55</v>
      </c>
      <c r="F16" s="9">
        <v>150</v>
      </c>
    </row>
    <row r="17" spans="1:6" x14ac:dyDescent="0.2">
      <c r="A17" s="8" t="s">
        <v>36</v>
      </c>
      <c r="B17" s="22" t="s">
        <v>37</v>
      </c>
      <c r="C17" s="16">
        <v>50</v>
      </c>
      <c r="D17" s="16">
        <v>50</v>
      </c>
      <c r="E17" s="21">
        <v>44.06</v>
      </c>
      <c r="F17" s="9">
        <v>300</v>
      </c>
    </row>
    <row r="18" spans="1:6" x14ac:dyDescent="0.2">
      <c r="A18" s="8" t="s">
        <v>38</v>
      </c>
      <c r="B18" s="31" t="s">
        <v>65</v>
      </c>
      <c r="C18" s="16">
        <v>200</v>
      </c>
      <c r="D18" s="16">
        <v>200</v>
      </c>
      <c r="E18" s="17">
        <v>207.9</v>
      </c>
      <c r="F18" s="9">
        <v>200</v>
      </c>
    </row>
    <row r="19" spans="1:6" x14ac:dyDescent="0.2">
      <c r="A19" s="8" t="s">
        <v>40</v>
      </c>
      <c r="B19" s="31" t="s">
        <v>41</v>
      </c>
      <c r="C19" s="16">
        <v>500</v>
      </c>
      <c r="D19" s="16">
        <v>500</v>
      </c>
      <c r="E19" s="17">
        <v>10.33</v>
      </c>
      <c r="F19" s="9">
        <v>500</v>
      </c>
    </row>
    <row r="20" spans="1:6" x14ac:dyDescent="0.2">
      <c r="A20" s="8" t="s">
        <v>44</v>
      </c>
      <c r="B20" s="22" t="s">
        <v>45</v>
      </c>
      <c r="C20" s="16">
        <v>150</v>
      </c>
      <c r="D20" s="16">
        <v>150</v>
      </c>
      <c r="E20" s="21">
        <v>164.8</v>
      </c>
      <c r="F20" s="9">
        <v>250</v>
      </c>
    </row>
    <row r="21" spans="1:6" ht="15.75" customHeight="1" x14ac:dyDescent="0.2">
      <c r="A21" s="8">
        <v>10.579000000000001</v>
      </c>
      <c r="B21" s="2" t="s">
        <v>46</v>
      </c>
      <c r="C21" s="16">
        <v>0</v>
      </c>
      <c r="D21" s="9">
        <v>0</v>
      </c>
      <c r="E21" s="21">
        <v>0</v>
      </c>
      <c r="F21" s="9">
        <v>25</v>
      </c>
    </row>
    <row r="22" spans="1:6" ht="15.75" customHeight="1" thickBot="1" x14ac:dyDescent="0.25">
      <c r="A22" s="1" t="s">
        <v>74</v>
      </c>
      <c r="B22" s="31" t="s">
        <v>75</v>
      </c>
      <c r="C22" s="25">
        <v>5500</v>
      </c>
      <c r="D22" s="25">
        <v>5500</v>
      </c>
      <c r="E22" s="32">
        <v>3862.5</v>
      </c>
      <c r="F22" s="14">
        <v>5500</v>
      </c>
    </row>
    <row r="23" spans="1:6" ht="15.75" customHeight="1" x14ac:dyDescent="0.2">
      <c r="A23" s="1"/>
      <c r="B23" s="22" t="s">
        <v>47</v>
      </c>
      <c r="C23" s="16">
        <f t="shared" ref="C23" si="2">SUM(C14:C22)</f>
        <v>6960</v>
      </c>
      <c r="D23" s="16">
        <f t="shared" ref="D23:F23" si="3">SUM(D14:D22)</f>
        <v>6960</v>
      </c>
      <c r="E23" s="9">
        <f t="shared" si="3"/>
        <v>4877.3</v>
      </c>
      <c r="F23" s="9">
        <f t="shared" si="3"/>
        <v>7525</v>
      </c>
    </row>
    <row r="24" spans="1:6" ht="15.75" customHeight="1" x14ac:dyDescent="0.2">
      <c r="A24" s="1"/>
      <c r="B24" s="2"/>
      <c r="C24" s="16"/>
      <c r="D24" s="9"/>
      <c r="E24" s="21"/>
      <c r="F24" s="9"/>
    </row>
    <row r="25" spans="1:6" ht="15.75" customHeight="1" x14ac:dyDescent="0.2">
      <c r="A25" s="1"/>
      <c r="B25" s="29" t="s">
        <v>48</v>
      </c>
      <c r="C25" s="26"/>
      <c r="D25" s="26"/>
      <c r="E25" s="30"/>
      <c r="F25" s="26"/>
    </row>
    <row r="26" spans="1:6" ht="15.75" customHeight="1" x14ac:dyDescent="0.2">
      <c r="A26" s="8" t="s">
        <v>50</v>
      </c>
      <c r="B26" s="22" t="s">
        <v>52</v>
      </c>
      <c r="C26" s="16">
        <v>1500</v>
      </c>
      <c r="D26" s="16">
        <v>1500</v>
      </c>
      <c r="E26" s="21">
        <v>825.44</v>
      </c>
      <c r="F26" s="9">
        <v>2000</v>
      </c>
    </row>
    <row r="27" spans="1:6" ht="15.75" customHeight="1" x14ac:dyDescent="0.2">
      <c r="A27" s="8" t="s">
        <v>53</v>
      </c>
      <c r="B27" s="68" t="s">
        <v>203</v>
      </c>
      <c r="C27" s="69">
        <v>500</v>
      </c>
      <c r="D27" s="9">
        <v>0</v>
      </c>
      <c r="E27" s="21">
        <v>0</v>
      </c>
      <c r="F27" s="9">
        <v>750</v>
      </c>
    </row>
    <row r="28" spans="1:6" ht="15.75" customHeight="1" x14ac:dyDescent="0.2">
      <c r="A28" s="8" t="s">
        <v>55</v>
      </c>
      <c r="B28" s="22" t="s">
        <v>56</v>
      </c>
      <c r="C28" s="16">
        <v>450</v>
      </c>
      <c r="D28" s="16">
        <v>450</v>
      </c>
      <c r="E28" s="21">
        <v>240.26</v>
      </c>
      <c r="F28" s="9">
        <v>750</v>
      </c>
    </row>
    <row r="29" spans="1:6" ht="15.75" customHeight="1" x14ac:dyDescent="0.2">
      <c r="A29" s="8" t="s">
        <v>57</v>
      </c>
      <c r="B29" s="22" t="s">
        <v>58</v>
      </c>
      <c r="C29" s="16">
        <v>450</v>
      </c>
      <c r="D29" s="16">
        <v>450</v>
      </c>
      <c r="E29" s="21">
        <v>579.27</v>
      </c>
      <c r="F29" s="9">
        <v>750</v>
      </c>
    </row>
    <row r="30" spans="1:6" ht="15.75" customHeight="1" x14ac:dyDescent="0.2">
      <c r="A30" s="8" t="s">
        <v>63</v>
      </c>
      <c r="B30" s="22" t="s">
        <v>64</v>
      </c>
      <c r="C30" s="16">
        <v>0</v>
      </c>
      <c r="D30" s="9">
        <v>0</v>
      </c>
      <c r="E30" s="21">
        <v>0</v>
      </c>
      <c r="F30" s="9">
        <v>2500</v>
      </c>
    </row>
    <row r="31" spans="1:6" ht="15.75" customHeight="1" x14ac:dyDescent="0.2">
      <c r="A31" s="8" t="s">
        <v>85</v>
      </c>
      <c r="B31" s="70" t="s">
        <v>204</v>
      </c>
      <c r="C31" s="69">
        <v>0</v>
      </c>
      <c r="D31" s="9">
        <v>500</v>
      </c>
      <c r="E31" s="21">
        <v>0</v>
      </c>
      <c r="F31" s="9">
        <v>0</v>
      </c>
    </row>
    <row r="32" spans="1:6" ht="15.75" customHeight="1" x14ac:dyDescent="0.2">
      <c r="A32" s="8" t="s">
        <v>68</v>
      </c>
      <c r="B32" s="22" t="s">
        <v>89</v>
      </c>
      <c r="C32" s="16">
        <v>0</v>
      </c>
      <c r="D32" s="9">
        <v>0</v>
      </c>
      <c r="E32" s="21">
        <v>0</v>
      </c>
      <c r="F32" s="9">
        <v>1500</v>
      </c>
    </row>
    <row r="33" spans="1:6" ht="15.75" customHeight="1" x14ac:dyDescent="0.2">
      <c r="A33" s="8" t="s">
        <v>72</v>
      </c>
      <c r="B33" s="22" t="s">
        <v>91</v>
      </c>
      <c r="C33" s="16">
        <v>500</v>
      </c>
      <c r="D33" s="16">
        <v>500</v>
      </c>
      <c r="E33" s="21">
        <v>0</v>
      </c>
      <c r="F33" s="9">
        <v>500</v>
      </c>
    </row>
    <row r="34" spans="1:6" ht="15.75" customHeight="1" x14ac:dyDescent="0.2">
      <c r="A34" s="8">
        <v>10.598000000000001</v>
      </c>
      <c r="B34" s="22" t="s">
        <v>95</v>
      </c>
      <c r="C34" s="16">
        <v>0</v>
      </c>
      <c r="D34" s="9">
        <v>0</v>
      </c>
      <c r="E34" s="21">
        <v>2008.85</v>
      </c>
      <c r="F34" s="9">
        <v>2400</v>
      </c>
    </row>
    <row r="35" spans="1:6" ht="15.75" customHeight="1" x14ac:dyDescent="0.2">
      <c r="A35" s="8" t="s">
        <v>85</v>
      </c>
      <c r="B35" s="22" t="s">
        <v>98</v>
      </c>
      <c r="C35" s="16">
        <v>1500</v>
      </c>
      <c r="D35" s="16">
        <v>1500</v>
      </c>
      <c r="E35" s="21">
        <v>0</v>
      </c>
      <c r="F35" s="9">
        <v>1500</v>
      </c>
    </row>
    <row r="36" spans="1:6" ht="15.75" customHeight="1" thickBot="1" x14ac:dyDescent="0.25">
      <c r="A36" s="8" t="s">
        <v>77</v>
      </c>
      <c r="B36" s="22" t="s">
        <v>78</v>
      </c>
      <c r="C36" s="25">
        <v>0</v>
      </c>
      <c r="D36" s="14">
        <v>0</v>
      </c>
      <c r="E36" s="27">
        <v>0</v>
      </c>
      <c r="F36" s="14">
        <v>1000</v>
      </c>
    </row>
    <row r="37" spans="1:6" ht="15.75" customHeight="1" x14ac:dyDescent="0.2">
      <c r="A37" s="1"/>
      <c r="B37" s="22" t="s">
        <v>79</v>
      </c>
      <c r="C37" s="16">
        <f t="shared" ref="C37" si="4">SUM(C26:C36)</f>
        <v>4900</v>
      </c>
      <c r="D37" s="9">
        <f t="shared" ref="D37:F37" si="5">SUM(D26:D36)</f>
        <v>4900</v>
      </c>
      <c r="E37" s="9">
        <f t="shared" si="5"/>
        <v>3653.8199999999997</v>
      </c>
      <c r="F37" s="9">
        <f t="shared" si="5"/>
        <v>13650</v>
      </c>
    </row>
    <row r="38" spans="1:6" ht="15.75" customHeight="1" x14ac:dyDescent="0.2">
      <c r="A38" s="1"/>
      <c r="B38" s="22" t="s">
        <v>80</v>
      </c>
      <c r="C38" s="16"/>
      <c r="D38" s="9"/>
      <c r="E38" s="21"/>
      <c r="F38" s="9"/>
    </row>
    <row r="39" spans="1:6" ht="15.75" customHeight="1" x14ac:dyDescent="0.2">
      <c r="A39" s="1"/>
      <c r="B39" s="34" t="s">
        <v>81</v>
      </c>
      <c r="C39" s="26"/>
      <c r="D39" s="26"/>
      <c r="E39" s="30"/>
      <c r="F39" s="26"/>
    </row>
    <row r="40" spans="1:6" ht="15.75" customHeight="1" x14ac:dyDescent="0.2">
      <c r="A40" s="1" t="s">
        <v>84</v>
      </c>
      <c r="B40" s="2" t="s">
        <v>86</v>
      </c>
      <c r="C40" s="16">
        <v>0</v>
      </c>
      <c r="D40" s="9">
        <v>0</v>
      </c>
      <c r="E40" s="21">
        <v>0</v>
      </c>
      <c r="F40" s="9">
        <v>0</v>
      </c>
    </row>
    <row r="41" spans="1:6" ht="15.75" customHeight="1" x14ac:dyDescent="0.2">
      <c r="A41" s="8" t="s">
        <v>87</v>
      </c>
      <c r="B41" s="22" t="s">
        <v>114</v>
      </c>
      <c r="C41" s="16">
        <v>100</v>
      </c>
      <c r="D41" s="16">
        <v>100</v>
      </c>
      <c r="E41" s="21">
        <v>50.86</v>
      </c>
      <c r="F41" s="9">
        <v>100</v>
      </c>
    </row>
    <row r="42" spans="1:6" ht="15.75" customHeight="1" x14ac:dyDescent="0.2">
      <c r="A42" s="8">
        <v>10.683999999999999</v>
      </c>
      <c r="B42" s="22" t="s">
        <v>115</v>
      </c>
      <c r="C42" s="16">
        <v>400</v>
      </c>
      <c r="D42" s="16">
        <v>400</v>
      </c>
      <c r="E42" s="21">
        <v>199.58</v>
      </c>
      <c r="F42" s="9">
        <v>500</v>
      </c>
    </row>
    <row r="43" spans="1:6" ht="15.75" customHeight="1" x14ac:dyDescent="0.2">
      <c r="A43" s="8">
        <v>10.685</v>
      </c>
      <c r="B43" s="22" t="s">
        <v>116</v>
      </c>
      <c r="C43" s="16">
        <v>1500</v>
      </c>
      <c r="D43" s="16">
        <v>1500</v>
      </c>
      <c r="E43" s="21">
        <v>1403.48</v>
      </c>
      <c r="F43" s="9">
        <v>2750</v>
      </c>
    </row>
    <row r="44" spans="1:6" ht="15.75" customHeight="1" x14ac:dyDescent="0.2">
      <c r="A44" s="8" t="s">
        <v>93</v>
      </c>
      <c r="B44" s="20" t="s">
        <v>117</v>
      </c>
      <c r="C44" s="16">
        <v>400</v>
      </c>
      <c r="D44" s="16">
        <v>400</v>
      </c>
      <c r="E44" s="21">
        <v>399.94</v>
      </c>
      <c r="F44" s="9">
        <v>400</v>
      </c>
    </row>
    <row r="45" spans="1:6" ht="15.75" customHeight="1" x14ac:dyDescent="0.2">
      <c r="A45" s="8" t="s">
        <v>96</v>
      </c>
      <c r="B45" s="22" t="s">
        <v>97</v>
      </c>
      <c r="C45" s="16">
        <v>0</v>
      </c>
      <c r="D45" s="16">
        <v>0</v>
      </c>
      <c r="E45" s="21">
        <v>1207.5999999999999</v>
      </c>
      <c r="F45" s="9">
        <v>1400</v>
      </c>
    </row>
    <row r="46" spans="1:6" ht="15.75" customHeight="1" x14ac:dyDescent="0.2">
      <c r="A46" s="8" t="s">
        <v>99</v>
      </c>
      <c r="B46" s="22" t="s">
        <v>100</v>
      </c>
      <c r="C46" s="16">
        <v>250</v>
      </c>
      <c r="D46" s="16">
        <v>250</v>
      </c>
      <c r="E46" s="21">
        <v>250</v>
      </c>
      <c r="F46" s="9">
        <v>250</v>
      </c>
    </row>
    <row r="47" spans="1:6" ht="15.75" customHeight="1" x14ac:dyDescent="0.2">
      <c r="A47" s="8" t="s">
        <v>118</v>
      </c>
      <c r="B47" s="22" t="s">
        <v>119</v>
      </c>
      <c r="C47" s="16">
        <v>300</v>
      </c>
      <c r="D47" s="16">
        <v>300</v>
      </c>
      <c r="E47" s="21">
        <v>0</v>
      </c>
      <c r="F47" s="9">
        <v>200</v>
      </c>
    </row>
    <row r="48" spans="1:6" ht="15.75" customHeight="1" x14ac:dyDescent="0.2">
      <c r="A48" s="8">
        <v>10.694000000000001</v>
      </c>
      <c r="B48" s="22" t="s">
        <v>120</v>
      </c>
      <c r="C48" s="16">
        <v>0</v>
      </c>
      <c r="D48" s="9">
        <v>0</v>
      </c>
      <c r="E48" s="21">
        <v>0</v>
      </c>
      <c r="F48" s="9">
        <v>0</v>
      </c>
    </row>
    <row r="49" spans="1:22" ht="15.75" customHeight="1" x14ac:dyDescent="0.25">
      <c r="A49" s="37" t="s">
        <v>103</v>
      </c>
      <c r="B49" s="38" t="s">
        <v>122</v>
      </c>
      <c r="C49" s="40">
        <v>300</v>
      </c>
      <c r="D49" s="39">
        <v>300</v>
      </c>
      <c r="E49" s="40">
        <v>30</v>
      </c>
      <c r="F49" s="40">
        <v>150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ht="15.75" customHeight="1" x14ac:dyDescent="0.2">
      <c r="A50" s="8">
        <v>10.696999999999999</v>
      </c>
      <c r="B50" s="20" t="s">
        <v>129</v>
      </c>
      <c r="C50" s="16">
        <v>150</v>
      </c>
      <c r="D50" s="16">
        <v>150</v>
      </c>
      <c r="E50" s="21">
        <v>142.85</v>
      </c>
      <c r="F50" s="9">
        <v>150</v>
      </c>
    </row>
    <row r="51" spans="1:22" ht="15.75" customHeight="1" x14ac:dyDescent="0.2">
      <c r="A51" s="8" t="s">
        <v>101</v>
      </c>
      <c r="B51" s="22" t="s">
        <v>130</v>
      </c>
      <c r="C51" s="16">
        <v>150</v>
      </c>
      <c r="D51" s="16">
        <v>150</v>
      </c>
      <c r="E51" s="21">
        <v>90.78</v>
      </c>
      <c r="F51" s="9">
        <v>150</v>
      </c>
    </row>
    <row r="52" spans="1:22" ht="15.75" customHeight="1" x14ac:dyDescent="0.2">
      <c r="A52" s="8" t="s">
        <v>109</v>
      </c>
      <c r="B52" s="22" t="s">
        <v>110</v>
      </c>
      <c r="C52" s="16">
        <v>0</v>
      </c>
      <c r="D52" s="9">
        <v>0</v>
      </c>
      <c r="E52" s="21">
        <v>43.53</v>
      </c>
      <c r="F52" s="9">
        <v>0</v>
      </c>
    </row>
    <row r="53" spans="1:22" ht="15.75" customHeight="1" x14ac:dyDescent="0.2">
      <c r="A53" s="42" t="s">
        <v>85</v>
      </c>
      <c r="B53" s="20" t="s">
        <v>131</v>
      </c>
      <c r="C53" s="16">
        <v>100</v>
      </c>
      <c r="D53" s="16">
        <v>100</v>
      </c>
      <c r="E53" s="21">
        <v>0</v>
      </c>
      <c r="F53" s="9">
        <v>0</v>
      </c>
    </row>
    <row r="54" spans="1:22" ht="15.75" customHeight="1" thickBot="1" x14ac:dyDescent="0.25">
      <c r="A54" s="8"/>
      <c r="B54" s="31" t="s">
        <v>132</v>
      </c>
      <c r="C54" s="25">
        <v>3600</v>
      </c>
      <c r="D54" s="25">
        <v>3600</v>
      </c>
      <c r="E54" s="32">
        <f>SUM(E83)</f>
        <v>2462.92</v>
      </c>
      <c r="F54" s="14">
        <f>SUM(F83)</f>
        <v>4500</v>
      </c>
    </row>
    <row r="55" spans="1:22" ht="15.75" customHeight="1" x14ac:dyDescent="0.2">
      <c r="A55" s="1"/>
      <c r="B55" s="8" t="s">
        <v>113</v>
      </c>
      <c r="C55" s="16">
        <f t="shared" ref="C55" si="6">SUM(C40:C54)</f>
        <v>7250</v>
      </c>
      <c r="D55" s="9">
        <f t="shared" ref="D55:F55" si="7">SUM(D40:D54)</f>
        <v>7250</v>
      </c>
      <c r="E55" s="9">
        <f t="shared" si="7"/>
        <v>6281.5400000000009</v>
      </c>
      <c r="F55" s="9">
        <f t="shared" si="7"/>
        <v>10550</v>
      </c>
    </row>
    <row r="56" spans="1:22" ht="15.75" customHeight="1" x14ac:dyDescent="0.2">
      <c r="A56" s="1"/>
      <c r="B56" s="8"/>
      <c r="C56" s="16"/>
      <c r="D56" s="9"/>
      <c r="E56" s="21"/>
      <c r="F56" s="9"/>
    </row>
    <row r="57" spans="1:22" ht="15.75" customHeight="1" thickBot="1" x14ac:dyDescent="0.25">
      <c r="A57" s="1"/>
      <c r="B57" s="8" t="s">
        <v>133</v>
      </c>
      <c r="C57" s="25">
        <f t="shared" ref="C57" si="8">SUM(C23+C37+C55)</f>
        <v>19110</v>
      </c>
      <c r="D57" s="14">
        <f t="shared" ref="D57:F57" si="9">SUM(D23+D37+D55)</f>
        <v>19110</v>
      </c>
      <c r="E57" s="14">
        <f t="shared" si="9"/>
        <v>14812.66</v>
      </c>
      <c r="F57" s="14">
        <f t="shared" si="9"/>
        <v>31725</v>
      </c>
    </row>
    <row r="58" spans="1:22" ht="15.75" customHeight="1" x14ac:dyDescent="0.2">
      <c r="A58" s="1"/>
      <c r="B58" s="1"/>
      <c r="C58" s="16"/>
      <c r="D58" s="9"/>
      <c r="E58" s="21"/>
      <c r="F58" s="9"/>
    </row>
    <row r="59" spans="1:22" ht="16.5" customHeight="1" thickBot="1" x14ac:dyDescent="0.3">
      <c r="A59" s="1" t="s">
        <v>80</v>
      </c>
      <c r="B59" s="3" t="s">
        <v>135</v>
      </c>
      <c r="C59" s="25">
        <f t="shared" ref="C59" si="10">SUM(C10-C57)</f>
        <v>90</v>
      </c>
      <c r="D59" s="14">
        <f t="shared" ref="D59:F59" si="11">SUM(D10-D57)</f>
        <v>90</v>
      </c>
      <c r="E59" s="14">
        <f t="shared" si="11"/>
        <v>8684.4500000000007</v>
      </c>
      <c r="F59" s="14">
        <f t="shared" si="11"/>
        <v>-275</v>
      </c>
    </row>
    <row r="60" spans="1:22" ht="16.5" customHeight="1" x14ac:dyDescent="0.2">
      <c r="A60" s="1"/>
      <c r="B60" s="1"/>
      <c r="C60" s="16"/>
      <c r="D60" s="9"/>
      <c r="E60" s="21"/>
      <c r="F60" s="1"/>
    </row>
    <row r="61" spans="1:22" ht="16.5" customHeight="1" x14ac:dyDescent="0.2">
      <c r="A61" s="1"/>
      <c r="B61" s="60" t="s">
        <v>201</v>
      </c>
      <c r="C61" s="16"/>
      <c r="D61" s="9"/>
      <c r="E61" s="21"/>
      <c r="F61" s="1"/>
    </row>
    <row r="62" spans="1:22" ht="16.5" customHeight="1" x14ac:dyDescent="0.2">
      <c r="A62" s="1"/>
      <c r="B62" s="1"/>
      <c r="C62" s="16"/>
      <c r="D62" s="9"/>
      <c r="E62" s="21"/>
      <c r="F62" s="1"/>
    </row>
    <row r="63" spans="1:22" ht="16.5" customHeight="1" x14ac:dyDescent="0.2">
      <c r="A63" s="1"/>
      <c r="B63" s="1"/>
      <c r="C63" s="16"/>
      <c r="D63" s="9"/>
      <c r="E63" s="21"/>
      <c r="F63" s="1"/>
    </row>
    <row r="64" spans="1:22" ht="16.5" customHeight="1" x14ac:dyDescent="0.25">
      <c r="A64" s="1"/>
      <c r="B64" s="1"/>
      <c r="C64" s="5" t="s">
        <v>3</v>
      </c>
      <c r="D64" s="5" t="s">
        <v>3</v>
      </c>
      <c r="E64" s="7" t="s">
        <v>5</v>
      </c>
      <c r="F64" s="5" t="s">
        <v>5</v>
      </c>
    </row>
    <row r="65" spans="1:6" ht="16.5" customHeight="1" thickBot="1" x14ac:dyDescent="0.3">
      <c r="A65" s="1"/>
      <c r="B65" s="1"/>
      <c r="C65" s="67" t="s">
        <v>202</v>
      </c>
      <c r="D65" s="10" t="s">
        <v>2</v>
      </c>
      <c r="E65" s="11" t="s">
        <v>12</v>
      </c>
      <c r="F65" s="10" t="s">
        <v>2</v>
      </c>
    </row>
    <row r="66" spans="1:6" ht="15.75" customHeight="1" x14ac:dyDescent="0.2">
      <c r="A66" s="1"/>
      <c r="B66" s="46" t="s">
        <v>142</v>
      </c>
      <c r="C66" s="26"/>
      <c r="D66" s="26"/>
      <c r="E66" s="30"/>
      <c r="F66" s="46"/>
    </row>
    <row r="67" spans="1:6" ht="15.75" customHeight="1" x14ac:dyDescent="0.2">
      <c r="A67" s="1" t="s">
        <v>137</v>
      </c>
      <c r="B67" s="1" t="s">
        <v>138</v>
      </c>
      <c r="C67" s="16">
        <v>0</v>
      </c>
      <c r="D67" s="9">
        <v>0</v>
      </c>
      <c r="E67" s="21">
        <v>0</v>
      </c>
      <c r="F67" s="18">
        <v>0</v>
      </c>
    </row>
    <row r="68" spans="1:6" ht="15.75" customHeight="1" x14ac:dyDescent="0.2">
      <c r="A68" s="1" t="s">
        <v>139</v>
      </c>
      <c r="B68" s="1" t="s">
        <v>140</v>
      </c>
      <c r="C68" s="16">
        <v>0</v>
      </c>
      <c r="D68" s="9">
        <v>0</v>
      </c>
      <c r="E68" s="21">
        <v>0</v>
      </c>
      <c r="F68" s="18">
        <v>0</v>
      </c>
    </row>
    <row r="69" spans="1:6" ht="6.75" customHeight="1" x14ac:dyDescent="0.2">
      <c r="A69" s="1"/>
      <c r="B69" s="1"/>
      <c r="C69" s="16"/>
      <c r="D69" s="9"/>
      <c r="E69" s="21"/>
      <c r="F69" s="18"/>
    </row>
    <row r="70" spans="1:6" ht="15.75" customHeight="1" thickBot="1" x14ac:dyDescent="0.25">
      <c r="A70" s="1"/>
      <c r="B70" s="46" t="s">
        <v>141</v>
      </c>
      <c r="C70" s="47">
        <f t="shared" ref="C70" si="12">SUM(C59:C69)</f>
        <v>90</v>
      </c>
      <c r="D70" s="47">
        <f t="shared" ref="D70:F70" si="13">SUM(D59:D69)</f>
        <v>90</v>
      </c>
      <c r="E70" s="47">
        <f t="shared" si="13"/>
        <v>8684.4500000000007</v>
      </c>
      <c r="F70" s="47">
        <f t="shared" si="13"/>
        <v>-275</v>
      </c>
    </row>
    <row r="71" spans="1:6" ht="15.75" customHeight="1" thickTop="1" x14ac:dyDescent="0.2">
      <c r="A71" s="1"/>
      <c r="B71" s="46" t="s">
        <v>152</v>
      </c>
      <c r="C71" s="46"/>
      <c r="D71" s="46"/>
      <c r="E71" s="30"/>
      <c r="F71" s="46"/>
    </row>
    <row r="72" spans="1:6" ht="15.75" customHeight="1" x14ac:dyDescent="0.2">
      <c r="A72" s="1"/>
      <c r="B72" s="1"/>
      <c r="C72" s="1"/>
      <c r="D72" s="1"/>
      <c r="E72" s="21"/>
      <c r="F72" s="1"/>
    </row>
    <row r="73" spans="1:6" ht="15.75" customHeight="1" x14ac:dyDescent="0.2">
      <c r="A73" s="8" t="s">
        <v>144</v>
      </c>
      <c r="B73" s="8" t="s">
        <v>155</v>
      </c>
      <c r="C73" s="16">
        <v>400</v>
      </c>
      <c r="D73" s="16">
        <v>400</v>
      </c>
      <c r="E73" s="21">
        <v>468.78</v>
      </c>
      <c r="F73" s="9">
        <v>500</v>
      </c>
    </row>
    <row r="74" spans="1:6" ht="15.75" customHeight="1" x14ac:dyDescent="0.2">
      <c r="A74" s="8" t="s">
        <v>148</v>
      </c>
      <c r="B74" s="8" t="s">
        <v>158</v>
      </c>
      <c r="C74" s="16">
        <v>400</v>
      </c>
      <c r="D74" s="16">
        <v>400</v>
      </c>
      <c r="E74" s="21">
        <v>499.99</v>
      </c>
      <c r="F74" s="9">
        <v>500</v>
      </c>
    </row>
    <row r="75" spans="1:6" ht="15.75" customHeight="1" x14ac:dyDescent="0.2">
      <c r="A75" s="8" t="s">
        <v>159</v>
      </c>
      <c r="B75" s="8" t="s">
        <v>160</v>
      </c>
      <c r="C75" s="16">
        <v>400</v>
      </c>
      <c r="D75" s="16">
        <v>400</v>
      </c>
      <c r="E75" s="21">
        <v>404.23</v>
      </c>
      <c r="F75" s="9">
        <v>500</v>
      </c>
    </row>
    <row r="76" spans="1:6" ht="15.75" customHeight="1" x14ac:dyDescent="0.2">
      <c r="A76" s="8" t="s">
        <v>162</v>
      </c>
      <c r="B76" s="8" t="s">
        <v>163</v>
      </c>
      <c r="C76" s="16">
        <v>400</v>
      </c>
      <c r="D76" s="16">
        <v>400</v>
      </c>
      <c r="E76" s="21">
        <v>226.76</v>
      </c>
      <c r="F76" s="9">
        <v>500</v>
      </c>
    </row>
    <row r="77" spans="1:6" ht="15.75" customHeight="1" x14ac:dyDescent="0.2">
      <c r="A77" s="8" t="s">
        <v>164</v>
      </c>
      <c r="B77" s="8" t="s">
        <v>147</v>
      </c>
      <c r="C77" s="16">
        <v>400</v>
      </c>
      <c r="D77" s="16">
        <v>400</v>
      </c>
      <c r="E77" s="21">
        <v>0</v>
      </c>
      <c r="F77" s="9">
        <v>500</v>
      </c>
    </row>
    <row r="78" spans="1:6" ht="15.75" customHeight="1" x14ac:dyDescent="0.2">
      <c r="A78" s="8" t="s">
        <v>153</v>
      </c>
      <c r="B78" s="8" t="s">
        <v>166</v>
      </c>
      <c r="C78" s="16">
        <v>400</v>
      </c>
      <c r="D78" s="16">
        <v>400</v>
      </c>
      <c r="E78" s="21">
        <v>39.14</v>
      </c>
      <c r="F78" s="9">
        <v>500</v>
      </c>
    </row>
    <row r="79" spans="1:6" ht="15.75" customHeight="1" x14ac:dyDescent="0.2">
      <c r="A79" s="8" t="s">
        <v>150</v>
      </c>
      <c r="B79" s="8" t="s">
        <v>151</v>
      </c>
      <c r="C79" s="16">
        <v>400</v>
      </c>
      <c r="D79" s="16">
        <v>400</v>
      </c>
      <c r="E79" s="21">
        <v>182.77</v>
      </c>
      <c r="F79" s="9">
        <v>500</v>
      </c>
    </row>
    <row r="80" spans="1:6" ht="15.75" customHeight="1" x14ac:dyDescent="0.2">
      <c r="A80" s="8" t="s">
        <v>156</v>
      </c>
      <c r="B80" s="8" t="s">
        <v>157</v>
      </c>
      <c r="C80" s="16">
        <v>400</v>
      </c>
      <c r="D80" s="16">
        <v>400</v>
      </c>
      <c r="E80" s="21">
        <v>142</v>
      </c>
      <c r="F80" s="9">
        <v>500</v>
      </c>
    </row>
    <row r="81" spans="1:6" ht="15.75" customHeight="1" thickBot="1" x14ac:dyDescent="0.25">
      <c r="A81" s="8" t="s">
        <v>165</v>
      </c>
      <c r="B81" s="8" t="s">
        <v>168</v>
      </c>
      <c r="C81" s="25">
        <v>400</v>
      </c>
      <c r="D81" s="25">
        <v>400</v>
      </c>
      <c r="E81" s="27">
        <v>499.25</v>
      </c>
      <c r="F81" s="14">
        <v>500</v>
      </c>
    </row>
    <row r="82" spans="1:6" ht="15.75" customHeight="1" x14ac:dyDescent="0.2">
      <c r="A82" s="8" t="s">
        <v>80</v>
      </c>
      <c r="B82" s="8" t="s">
        <v>80</v>
      </c>
      <c r="C82" s="42"/>
      <c r="D82" s="8"/>
      <c r="E82" s="21"/>
      <c r="F82" s="9"/>
    </row>
    <row r="83" spans="1:6" ht="15.75" customHeight="1" thickBot="1" x14ac:dyDescent="0.25">
      <c r="A83" s="8" t="s">
        <v>80</v>
      </c>
      <c r="B83" s="8" t="s">
        <v>170</v>
      </c>
      <c r="C83" s="25">
        <f t="shared" ref="C83" si="14">SUM(C73:C81)</f>
        <v>3600</v>
      </c>
      <c r="D83" s="14">
        <f t="shared" ref="D83:F83" si="15">SUM(D73:D81)</f>
        <v>3600</v>
      </c>
      <c r="E83" s="14">
        <f t="shared" si="15"/>
        <v>2462.92</v>
      </c>
      <c r="F83" s="14">
        <f t="shared" si="15"/>
        <v>4500</v>
      </c>
    </row>
    <row r="84" spans="1:6" ht="15.75" customHeight="1" x14ac:dyDescent="0.2">
      <c r="A84" s="8"/>
      <c r="B84" s="8"/>
      <c r="C84" s="42"/>
      <c r="D84" s="8"/>
      <c r="E84" s="21"/>
      <c r="F84" s="9"/>
    </row>
    <row r="85" spans="1:6" ht="15.75" customHeight="1" x14ac:dyDescent="0.2">
      <c r="A85" s="48"/>
      <c r="B85" s="49" t="s">
        <v>171</v>
      </c>
      <c r="C85" s="49"/>
      <c r="D85" s="49"/>
      <c r="E85" s="50"/>
      <c r="F85" s="51"/>
    </row>
    <row r="86" spans="1:6" ht="15.75" customHeight="1" x14ac:dyDescent="0.2">
      <c r="E86" s="52" t="s">
        <v>80</v>
      </c>
      <c r="F86" s="53"/>
    </row>
    <row r="87" spans="1:6" ht="15.75" customHeight="1" x14ac:dyDescent="0.2">
      <c r="E87" s="52"/>
      <c r="F87" s="53"/>
    </row>
    <row r="88" spans="1:6" ht="15.75" customHeight="1" x14ac:dyDescent="0.2">
      <c r="A88" s="1"/>
      <c r="B88" s="46" t="s">
        <v>176</v>
      </c>
      <c r="C88" s="46"/>
      <c r="D88" s="46"/>
      <c r="E88" s="30"/>
      <c r="F88" s="26"/>
    </row>
    <row r="89" spans="1:6" ht="15.75" customHeight="1" x14ac:dyDescent="0.2">
      <c r="A89" s="8">
        <v>10.843</v>
      </c>
      <c r="B89" s="8" t="s">
        <v>177</v>
      </c>
      <c r="C89" s="16">
        <v>0</v>
      </c>
      <c r="D89" s="9">
        <v>0</v>
      </c>
      <c r="E89" s="61">
        <v>0</v>
      </c>
      <c r="F89" s="9">
        <v>0</v>
      </c>
    </row>
    <row r="90" spans="1:6" ht="15.75" customHeight="1" x14ac:dyDescent="0.2">
      <c r="A90" s="8" t="s">
        <v>178</v>
      </c>
      <c r="B90" s="8" t="s">
        <v>179</v>
      </c>
      <c r="C90" s="16">
        <v>0</v>
      </c>
      <c r="D90" s="9">
        <v>0</v>
      </c>
      <c r="E90" s="61">
        <v>1444</v>
      </c>
      <c r="F90" s="9">
        <v>0</v>
      </c>
    </row>
    <row r="91" spans="1:6" ht="15.75" customHeight="1" x14ac:dyDescent="0.2">
      <c r="A91" s="8">
        <v>10.843999999999999</v>
      </c>
      <c r="B91" s="8" t="s">
        <v>180</v>
      </c>
      <c r="C91" s="16">
        <v>0</v>
      </c>
      <c r="D91" s="9">
        <v>0</v>
      </c>
      <c r="E91" s="61">
        <v>2418.15</v>
      </c>
      <c r="F91" s="9">
        <v>0</v>
      </c>
    </row>
    <row r="92" spans="1:6" ht="15.75" customHeight="1" x14ac:dyDescent="0.2">
      <c r="A92" s="8">
        <v>10.846</v>
      </c>
      <c r="B92" s="1" t="s">
        <v>182</v>
      </c>
      <c r="C92" s="16">
        <v>0</v>
      </c>
      <c r="D92" s="9">
        <v>0</v>
      </c>
      <c r="E92" s="61">
        <v>3998.04</v>
      </c>
      <c r="F92" s="9">
        <v>0</v>
      </c>
    </row>
    <row r="93" spans="1:6" ht="15.75" customHeight="1" x14ac:dyDescent="0.2">
      <c r="A93" s="8" t="s">
        <v>183</v>
      </c>
      <c r="B93" s="1" t="s">
        <v>184</v>
      </c>
      <c r="C93" s="16">
        <v>0</v>
      </c>
      <c r="D93" s="9">
        <v>0</v>
      </c>
      <c r="E93" s="61">
        <v>4063</v>
      </c>
      <c r="F93" s="9">
        <v>0</v>
      </c>
    </row>
    <row r="94" spans="1:6" ht="15.75" customHeight="1" x14ac:dyDescent="0.2">
      <c r="A94" s="8" t="s">
        <v>185</v>
      </c>
      <c r="B94" s="1" t="s">
        <v>186</v>
      </c>
      <c r="C94" s="16">
        <v>0</v>
      </c>
      <c r="D94" s="9">
        <v>0</v>
      </c>
      <c r="E94" s="61">
        <v>9611.7199999999993</v>
      </c>
      <c r="F94" s="9">
        <v>0</v>
      </c>
    </row>
    <row r="95" spans="1:6" ht="15.75" customHeight="1" x14ac:dyDescent="0.2">
      <c r="A95" s="8">
        <v>10.848000000000001</v>
      </c>
      <c r="B95" s="1" t="s">
        <v>187</v>
      </c>
      <c r="C95" s="16">
        <v>0</v>
      </c>
      <c r="D95" s="9">
        <v>0</v>
      </c>
      <c r="E95" s="61">
        <v>0</v>
      </c>
      <c r="F95" s="9">
        <v>0</v>
      </c>
    </row>
    <row r="96" spans="1:6" ht="15.75" customHeight="1" x14ac:dyDescent="0.2">
      <c r="A96" s="8" t="s">
        <v>188</v>
      </c>
      <c r="B96" s="1" t="s">
        <v>189</v>
      </c>
      <c r="C96" s="16">
        <v>0</v>
      </c>
      <c r="D96" s="9">
        <v>0</v>
      </c>
      <c r="E96" s="61">
        <v>110</v>
      </c>
      <c r="F96" s="9">
        <v>0</v>
      </c>
    </row>
    <row r="97" spans="1:6" ht="15.75" customHeight="1" x14ac:dyDescent="0.2">
      <c r="A97" s="8" t="s">
        <v>190</v>
      </c>
      <c r="B97" s="1" t="s">
        <v>191</v>
      </c>
      <c r="C97" s="16">
        <v>0</v>
      </c>
      <c r="D97" s="9">
        <v>0</v>
      </c>
      <c r="E97" s="62">
        <v>-130</v>
      </c>
      <c r="F97" s="9">
        <v>0</v>
      </c>
    </row>
    <row r="98" spans="1:6" ht="15.75" customHeight="1" x14ac:dyDescent="0.2">
      <c r="A98" s="8">
        <v>10.852</v>
      </c>
      <c r="B98" s="8" t="s">
        <v>192</v>
      </c>
      <c r="C98" s="16">
        <v>0</v>
      </c>
      <c r="D98" s="9">
        <v>0</v>
      </c>
      <c r="E98" s="63">
        <v>0</v>
      </c>
      <c r="F98" s="9">
        <v>0</v>
      </c>
    </row>
    <row r="99" spans="1:6" ht="15.75" customHeight="1" x14ac:dyDescent="0.2">
      <c r="A99" s="8" t="s">
        <v>193</v>
      </c>
      <c r="B99" s="1" t="s">
        <v>194</v>
      </c>
      <c r="C99" s="16">
        <v>0</v>
      </c>
      <c r="D99" s="9">
        <v>0</v>
      </c>
      <c r="E99" s="62">
        <v>-946.08</v>
      </c>
      <c r="F99" s="9">
        <v>0</v>
      </c>
    </row>
    <row r="100" spans="1:6" ht="15.75" customHeight="1" x14ac:dyDescent="0.2">
      <c r="A100" s="8">
        <v>10.853</v>
      </c>
      <c r="B100" s="55" t="s">
        <v>195</v>
      </c>
      <c r="C100" s="16">
        <v>0</v>
      </c>
      <c r="D100" s="9">
        <v>0</v>
      </c>
      <c r="E100" s="64">
        <v>-2418.15</v>
      </c>
      <c r="F100" s="9">
        <v>0</v>
      </c>
    </row>
    <row r="101" spans="1:6" ht="15.75" customHeight="1" x14ac:dyDescent="0.2">
      <c r="A101" s="8">
        <v>10.853999999999999</v>
      </c>
      <c r="B101" s="55" t="s">
        <v>196</v>
      </c>
      <c r="C101" s="16">
        <v>0</v>
      </c>
      <c r="D101" s="9">
        <v>0</v>
      </c>
      <c r="E101" s="64">
        <v>0</v>
      </c>
      <c r="F101" s="9">
        <v>0</v>
      </c>
    </row>
    <row r="102" spans="1:6" ht="15.75" customHeight="1" x14ac:dyDescent="0.2">
      <c r="A102" s="8">
        <v>10.856</v>
      </c>
      <c r="B102" s="56" t="s">
        <v>197</v>
      </c>
      <c r="C102" s="16">
        <v>0</v>
      </c>
      <c r="D102" s="9">
        <v>0</v>
      </c>
      <c r="E102" s="64">
        <v>-7931.04</v>
      </c>
      <c r="F102" s="9">
        <v>0</v>
      </c>
    </row>
    <row r="103" spans="1:6" ht="15.75" customHeight="1" x14ac:dyDescent="0.2">
      <c r="A103" s="8">
        <v>10.858000000000001</v>
      </c>
      <c r="B103" s="1" t="s">
        <v>198</v>
      </c>
      <c r="C103" s="16">
        <v>0</v>
      </c>
      <c r="D103" s="9">
        <v>0</v>
      </c>
      <c r="E103" s="63">
        <v>0</v>
      </c>
      <c r="F103" s="9">
        <v>0</v>
      </c>
    </row>
    <row r="104" spans="1:6" ht="15.75" customHeight="1" thickBot="1" x14ac:dyDescent="0.25">
      <c r="A104" s="57" t="s">
        <v>199</v>
      </c>
      <c r="B104" s="1" t="s">
        <v>200</v>
      </c>
      <c r="C104" s="25">
        <v>0</v>
      </c>
      <c r="D104" s="14">
        <v>0</v>
      </c>
      <c r="E104" s="65">
        <v>-63.69</v>
      </c>
      <c r="F104" s="14">
        <v>0</v>
      </c>
    </row>
    <row r="105" spans="1:6" ht="15.75" customHeight="1" x14ac:dyDescent="0.2">
      <c r="A105" s="8"/>
      <c r="B105" s="8" t="s">
        <v>181</v>
      </c>
      <c r="C105" s="58">
        <f t="shared" ref="C105" si="16">SUM(C89:C104)</f>
        <v>0</v>
      </c>
      <c r="D105" s="58">
        <f t="shared" ref="D105:F105" si="17">SUM(D89:D104)</f>
        <v>0</v>
      </c>
      <c r="E105" s="66">
        <f t="shared" si="17"/>
        <v>10155.949999999995</v>
      </c>
      <c r="F105" s="9">
        <f t="shared" si="17"/>
        <v>0</v>
      </c>
    </row>
    <row r="106" spans="1:6" ht="15.75" customHeight="1" x14ac:dyDescent="0.2">
      <c r="E106" s="52"/>
      <c r="F106" s="53"/>
    </row>
    <row r="107" spans="1:6" ht="15.75" customHeight="1" x14ac:dyDescent="0.2">
      <c r="A107" s="1"/>
      <c r="B107" s="8"/>
      <c r="C107" s="42"/>
      <c r="D107" s="8"/>
      <c r="E107" s="21"/>
      <c r="F107" s="9"/>
    </row>
    <row r="108" spans="1:6" ht="15.75" customHeight="1" thickBot="1" x14ac:dyDescent="0.25">
      <c r="A108" s="1"/>
      <c r="B108" s="46" t="s">
        <v>141</v>
      </c>
      <c r="C108" s="47">
        <f t="shared" ref="C108" si="18">SUM(C70+C105)</f>
        <v>90</v>
      </c>
      <c r="D108" s="47">
        <f t="shared" ref="D108:F108" si="19">SUM(D70+D105)</f>
        <v>90</v>
      </c>
      <c r="E108" s="47">
        <f t="shared" si="19"/>
        <v>18840.399999999994</v>
      </c>
      <c r="F108" s="59">
        <f t="shared" si="19"/>
        <v>-275</v>
      </c>
    </row>
    <row r="109" spans="1:6" ht="15.75" customHeight="1" thickTop="1" x14ac:dyDescent="0.2"/>
    <row r="110" spans="1:6" ht="15.75" customHeight="1" x14ac:dyDescent="0.2"/>
    <row r="111" spans="1:6" ht="15.75" customHeight="1" x14ac:dyDescent="0.2"/>
    <row r="112" spans="1: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pageMargins left="0.52" right="0.35" top="0.5" bottom="0.4" header="0" footer="0"/>
  <pageSetup scale="78" orientation="landscape" r:id="rId1"/>
  <headerFooter>
    <oddHeader>&amp;C &amp;"Arial,Regular"2020-21 Circle K General Fund Budget</oddHeader>
    <oddFooter>&amp;LCreated/Revised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2.6640625" defaultRowHeight="15" customHeight="1" x14ac:dyDescent="0.2"/>
  <cols>
    <col min="1" max="1" width="8.44140625" customWidth="1"/>
    <col min="2" max="2" width="33.33203125" customWidth="1"/>
    <col min="3" max="3" width="10.77734375" customWidth="1"/>
    <col min="4" max="4" width="12" customWidth="1"/>
    <col min="5" max="5" width="12.109375" customWidth="1"/>
    <col min="6" max="6" width="22.6640625" customWidth="1"/>
    <col min="7" max="26" width="9.77734375" customWidth="1"/>
  </cols>
  <sheetData>
    <row r="1" spans="1:5" ht="15" customHeight="1" x14ac:dyDescent="0.25">
      <c r="A1" s="1"/>
      <c r="B1" s="1"/>
      <c r="C1" s="3" t="s">
        <v>0</v>
      </c>
      <c r="D1" s="3" t="s">
        <v>1</v>
      </c>
      <c r="E1" s="3" t="s">
        <v>1</v>
      </c>
    </row>
    <row r="2" spans="1:5" ht="15" customHeight="1" x14ac:dyDescent="0.2">
      <c r="A2" s="1"/>
      <c r="B2" s="1"/>
      <c r="C2" s="4" t="s">
        <v>2</v>
      </c>
      <c r="D2" s="4" t="s">
        <v>2</v>
      </c>
      <c r="E2" s="4" t="s">
        <v>4</v>
      </c>
    </row>
    <row r="3" spans="1:5" ht="15" customHeight="1" x14ac:dyDescent="0.2">
      <c r="A3" s="1"/>
      <c r="B3" s="1"/>
      <c r="C3" s="6"/>
      <c r="D3" s="1"/>
      <c r="E3" s="1"/>
    </row>
    <row r="4" spans="1:5" ht="15" customHeight="1" x14ac:dyDescent="0.25">
      <c r="A4" s="1"/>
      <c r="B4" s="3" t="s">
        <v>6</v>
      </c>
      <c r="C4" s="5"/>
      <c r="D4" s="3"/>
      <c r="E4" s="3"/>
    </row>
    <row r="5" spans="1:5" ht="15" customHeight="1" x14ac:dyDescent="0.2">
      <c r="A5" s="8" t="s">
        <v>7</v>
      </c>
      <c r="B5" s="8" t="s">
        <v>8</v>
      </c>
      <c r="C5" s="9">
        <v>8550</v>
      </c>
      <c r="D5" s="9">
        <v>7200</v>
      </c>
      <c r="E5" s="9">
        <v>8778</v>
      </c>
    </row>
    <row r="6" spans="1:5" ht="15" customHeight="1" x14ac:dyDescent="0.2">
      <c r="A6" s="8" t="s">
        <v>10</v>
      </c>
      <c r="B6" s="8" t="s">
        <v>11</v>
      </c>
      <c r="C6" s="9">
        <v>0</v>
      </c>
      <c r="D6" s="9">
        <v>0</v>
      </c>
      <c r="E6" s="9">
        <v>50</v>
      </c>
    </row>
    <row r="7" spans="1:5" ht="15" customHeight="1" x14ac:dyDescent="0.2">
      <c r="A7" s="8" t="s">
        <v>13</v>
      </c>
      <c r="B7" s="8" t="s">
        <v>14</v>
      </c>
      <c r="C7" s="9">
        <v>500</v>
      </c>
      <c r="D7" s="9">
        <v>500</v>
      </c>
      <c r="E7" s="9">
        <v>885</v>
      </c>
    </row>
    <row r="8" spans="1:5" ht="15" customHeight="1" x14ac:dyDescent="0.2">
      <c r="A8" s="8" t="s">
        <v>15</v>
      </c>
      <c r="B8" s="8" t="s">
        <v>16</v>
      </c>
      <c r="C8" s="9">
        <v>400</v>
      </c>
      <c r="D8" s="9">
        <v>600</v>
      </c>
      <c r="E8" s="9">
        <v>0</v>
      </c>
    </row>
    <row r="9" spans="1:5" ht="15" customHeight="1" x14ac:dyDescent="0.2">
      <c r="A9" s="8" t="s">
        <v>17</v>
      </c>
      <c r="B9" s="8" t="s">
        <v>18</v>
      </c>
      <c r="C9" s="9">
        <v>0</v>
      </c>
      <c r="D9" s="9">
        <v>0</v>
      </c>
      <c r="E9" s="9">
        <v>0</v>
      </c>
    </row>
    <row r="10" spans="1:5" ht="15" customHeight="1" x14ac:dyDescent="0.2">
      <c r="A10" s="8" t="s">
        <v>19</v>
      </c>
      <c r="B10" s="8" t="s">
        <v>20</v>
      </c>
      <c r="C10" s="9">
        <v>1250</v>
      </c>
      <c r="D10" s="9">
        <v>1500</v>
      </c>
      <c r="E10" s="9">
        <v>758.61</v>
      </c>
    </row>
    <row r="11" spans="1:5" ht="15" customHeight="1" x14ac:dyDescent="0.2">
      <c r="A11" s="8" t="s">
        <v>21</v>
      </c>
      <c r="B11" s="8" t="s">
        <v>22</v>
      </c>
      <c r="C11" s="9">
        <v>750</v>
      </c>
      <c r="D11" s="9">
        <v>750</v>
      </c>
      <c r="E11" s="9">
        <v>1226</v>
      </c>
    </row>
    <row r="12" spans="1:5" ht="15" customHeight="1" x14ac:dyDescent="0.2">
      <c r="A12" s="8">
        <v>10.445</v>
      </c>
      <c r="B12" s="8" t="s">
        <v>23</v>
      </c>
      <c r="C12" s="14">
        <v>0</v>
      </c>
      <c r="D12" s="14">
        <v>0</v>
      </c>
      <c r="E12" s="14">
        <v>0</v>
      </c>
    </row>
    <row r="13" spans="1:5" ht="15" customHeight="1" x14ac:dyDescent="0.2">
      <c r="A13" s="1"/>
      <c r="B13" s="8" t="s">
        <v>25</v>
      </c>
      <c r="C13" s="19">
        <f t="shared" ref="C13:E13" si="0">SUM(C5:C12)</f>
        <v>11450</v>
      </c>
      <c r="D13" s="19">
        <f t="shared" si="0"/>
        <v>10550</v>
      </c>
      <c r="E13" s="19">
        <f t="shared" si="0"/>
        <v>11697.61</v>
      </c>
    </row>
    <row r="14" spans="1:5" ht="15" customHeight="1" x14ac:dyDescent="0.2">
      <c r="A14" s="1"/>
      <c r="B14" s="1"/>
      <c r="C14" s="9"/>
      <c r="D14" s="9"/>
      <c r="E14" s="9"/>
    </row>
    <row r="15" spans="1:5" ht="15" customHeight="1" x14ac:dyDescent="0.25">
      <c r="A15" s="1"/>
      <c r="B15" s="3" t="s">
        <v>28</v>
      </c>
      <c r="C15" s="23"/>
      <c r="D15" s="23"/>
      <c r="E15" s="23"/>
    </row>
    <row r="16" spans="1:5" ht="15" customHeight="1" x14ac:dyDescent="0.2">
      <c r="A16" s="1"/>
      <c r="B16" s="24" t="s">
        <v>33</v>
      </c>
      <c r="C16" s="26"/>
      <c r="D16" s="9"/>
      <c r="E16" s="9"/>
    </row>
    <row r="17" spans="1:5" ht="15" customHeight="1" x14ac:dyDescent="0.2">
      <c r="A17" s="8" t="s">
        <v>34</v>
      </c>
      <c r="B17" s="8" t="s">
        <v>35</v>
      </c>
      <c r="C17" s="9">
        <v>325</v>
      </c>
      <c r="D17" s="9">
        <v>300</v>
      </c>
      <c r="E17" s="9">
        <v>241.41</v>
      </c>
    </row>
    <row r="18" spans="1:5" ht="15" customHeight="1" x14ac:dyDescent="0.2">
      <c r="A18" s="8" t="s">
        <v>36</v>
      </c>
      <c r="B18" s="8" t="s">
        <v>37</v>
      </c>
      <c r="C18" s="9">
        <v>50</v>
      </c>
      <c r="D18" s="9">
        <v>175</v>
      </c>
      <c r="E18" s="9">
        <v>12.64</v>
      </c>
    </row>
    <row r="19" spans="1:5" ht="15" customHeight="1" x14ac:dyDescent="0.2">
      <c r="A19" s="8" t="s">
        <v>38</v>
      </c>
      <c r="B19" s="8" t="s">
        <v>39</v>
      </c>
      <c r="C19" s="9">
        <v>1400</v>
      </c>
      <c r="D19" s="9">
        <v>900</v>
      </c>
      <c r="E19" s="9">
        <v>832.96</v>
      </c>
    </row>
    <row r="20" spans="1:5" ht="15" customHeight="1" x14ac:dyDescent="0.2">
      <c r="A20" s="8" t="s">
        <v>40</v>
      </c>
      <c r="B20" s="8" t="s">
        <v>41</v>
      </c>
      <c r="C20" s="9">
        <v>1900</v>
      </c>
      <c r="D20" s="9">
        <v>1500</v>
      </c>
      <c r="E20" s="9">
        <v>1356.26</v>
      </c>
    </row>
    <row r="21" spans="1:5" ht="15" customHeight="1" x14ac:dyDescent="0.2">
      <c r="A21" s="8" t="s">
        <v>42</v>
      </c>
      <c r="B21" s="8" t="s">
        <v>43</v>
      </c>
      <c r="C21" s="9">
        <v>0</v>
      </c>
      <c r="D21" s="9">
        <v>500</v>
      </c>
      <c r="E21" s="9">
        <v>0</v>
      </c>
    </row>
    <row r="22" spans="1:5" ht="15" customHeight="1" x14ac:dyDescent="0.2">
      <c r="A22" s="8" t="s">
        <v>44</v>
      </c>
      <c r="B22" s="8" t="s">
        <v>45</v>
      </c>
      <c r="C22" s="9">
        <v>575</v>
      </c>
      <c r="D22" s="9">
        <v>525</v>
      </c>
      <c r="E22" s="9">
        <v>575</v>
      </c>
    </row>
    <row r="23" spans="1:5" ht="15" customHeight="1" x14ac:dyDescent="0.2">
      <c r="A23" s="8">
        <v>10.579000000000001</v>
      </c>
      <c r="B23" s="1" t="s">
        <v>46</v>
      </c>
      <c r="C23" s="14">
        <v>0</v>
      </c>
      <c r="D23" s="14">
        <v>0</v>
      </c>
      <c r="E23" s="14">
        <v>0</v>
      </c>
    </row>
    <row r="24" spans="1:5" ht="15" customHeight="1" x14ac:dyDescent="0.2">
      <c r="A24" s="1"/>
      <c r="B24" s="8" t="s">
        <v>47</v>
      </c>
      <c r="C24" s="19">
        <f t="shared" ref="C24:E24" si="1">SUM(C17:C23)</f>
        <v>4250</v>
      </c>
      <c r="D24" s="19">
        <f t="shared" si="1"/>
        <v>3900</v>
      </c>
      <c r="E24" s="19">
        <f t="shared" si="1"/>
        <v>3018.27</v>
      </c>
    </row>
    <row r="25" spans="1:5" ht="15" customHeight="1" x14ac:dyDescent="0.2">
      <c r="A25" s="1"/>
      <c r="B25" s="1"/>
      <c r="C25" s="9"/>
      <c r="D25" s="9"/>
      <c r="E25" s="9"/>
    </row>
    <row r="26" spans="1:5" ht="15" customHeight="1" x14ac:dyDescent="0.2">
      <c r="A26" s="1"/>
      <c r="B26" s="24" t="s">
        <v>48</v>
      </c>
      <c r="C26" s="26"/>
      <c r="D26" s="9"/>
      <c r="E26" s="9"/>
    </row>
    <row r="27" spans="1:5" ht="15" customHeight="1" x14ac:dyDescent="0.2">
      <c r="A27" s="8" t="s">
        <v>50</v>
      </c>
      <c r="B27" s="8" t="s">
        <v>52</v>
      </c>
      <c r="C27" s="9">
        <v>1800</v>
      </c>
      <c r="D27" s="9">
        <v>1800</v>
      </c>
      <c r="E27" s="9">
        <v>1800</v>
      </c>
    </row>
    <row r="28" spans="1:5" ht="15" customHeight="1" x14ac:dyDescent="0.2">
      <c r="A28" s="8" t="s">
        <v>53</v>
      </c>
      <c r="B28" s="8" t="s">
        <v>54</v>
      </c>
      <c r="C28" s="9">
        <v>250</v>
      </c>
      <c r="D28" s="9">
        <v>250</v>
      </c>
      <c r="E28" s="9">
        <v>0</v>
      </c>
    </row>
    <row r="29" spans="1:5" ht="15" customHeight="1" x14ac:dyDescent="0.2">
      <c r="A29" s="8" t="s">
        <v>55</v>
      </c>
      <c r="B29" s="8" t="s">
        <v>56</v>
      </c>
      <c r="C29" s="9">
        <v>450</v>
      </c>
      <c r="D29" s="9">
        <v>250</v>
      </c>
      <c r="E29" s="9">
        <v>245.93</v>
      </c>
    </row>
    <row r="30" spans="1:5" ht="15" customHeight="1" x14ac:dyDescent="0.2">
      <c r="A30" s="8" t="s">
        <v>57</v>
      </c>
      <c r="B30" s="8" t="s">
        <v>58</v>
      </c>
      <c r="C30" s="9">
        <v>450</v>
      </c>
      <c r="D30" s="9">
        <v>250</v>
      </c>
      <c r="E30" s="9">
        <v>250</v>
      </c>
    </row>
    <row r="31" spans="1:5" ht="15" customHeight="1" x14ac:dyDescent="0.2">
      <c r="A31" s="8" t="s">
        <v>61</v>
      </c>
      <c r="B31" s="8" t="s">
        <v>62</v>
      </c>
      <c r="C31" s="9">
        <v>450</v>
      </c>
      <c r="D31" s="9">
        <v>250</v>
      </c>
      <c r="E31" s="9">
        <v>250</v>
      </c>
    </row>
    <row r="32" spans="1:5" ht="15" customHeight="1" x14ac:dyDescent="0.2">
      <c r="A32" s="8" t="s">
        <v>63</v>
      </c>
      <c r="B32" s="8" t="s">
        <v>64</v>
      </c>
      <c r="C32" s="9">
        <v>200</v>
      </c>
      <c r="D32" s="9">
        <v>310</v>
      </c>
      <c r="E32" s="9">
        <v>143.59</v>
      </c>
    </row>
    <row r="33" spans="1:5" ht="15" customHeight="1" x14ac:dyDescent="0.2">
      <c r="A33" s="8" t="s">
        <v>66</v>
      </c>
      <c r="B33" s="8" t="s">
        <v>67</v>
      </c>
      <c r="C33" s="9">
        <v>300</v>
      </c>
      <c r="D33" s="9">
        <v>300</v>
      </c>
      <c r="E33" s="9">
        <v>0</v>
      </c>
    </row>
    <row r="34" spans="1:5" ht="15" customHeight="1" x14ac:dyDescent="0.2">
      <c r="A34" s="8" t="s">
        <v>68</v>
      </c>
      <c r="B34" s="8" t="s">
        <v>69</v>
      </c>
      <c r="C34" s="9">
        <v>300</v>
      </c>
      <c r="D34" s="9">
        <v>300</v>
      </c>
      <c r="E34" s="9">
        <v>300</v>
      </c>
    </row>
    <row r="35" spans="1:5" ht="15" customHeight="1" x14ac:dyDescent="0.2">
      <c r="A35" s="8" t="s">
        <v>70</v>
      </c>
      <c r="B35" s="8" t="s">
        <v>71</v>
      </c>
      <c r="C35" s="9">
        <v>300</v>
      </c>
      <c r="D35" s="9">
        <v>200</v>
      </c>
      <c r="E35" s="9">
        <v>286.41000000000003</v>
      </c>
    </row>
    <row r="36" spans="1:5" ht="15" customHeight="1" x14ac:dyDescent="0.2">
      <c r="A36" s="8" t="s">
        <v>72</v>
      </c>
      <c r="B36" s="8" t="s">
        <v>73</v>
      </c>
      <c r="C36" s="9">
        <v>300</v>
      </c>
      <c r="D36" s="9">
        <v>200</v>
      </c>
      <c r="E36" s="9">
        <v>352.9</v>
      </c>
    </row>
    <row r="37" spans="1:5" ht="15" customHeight="1" x14ac:dyDescent="0.2">
      <c r="A37" s="1"/>
      <c r="B37" s="8" t="s">
        <v>76</v>
      </c>
      <c r="C37" s="19">
        <f t="shared" ref="C37:E37" si="2">SUM(C90)</f>
        <v>3075</v>
      </c>
      <c r="D37" s="19">
        <f t="shared" si="2"/>
        <v>2850</v>
      </c>
      <c r="E37" s="19">
        <f t="shared" si="2"/>
        <v>2469.2599999999998</v>
      </c>
    </row>
    <row r="38" spans="1:5" ht="15" customHeight="1" x14ac:dyDescent="0.2">
      <c r="A38" s="8" t="s">
        <v>77</v>
      </c>
      <c r="B38" s="8" t="s">
        <v>78</v>
      </c>
      <c r="C38" s="14">
        <v>350</v>
      </c>
      <c r="D38" s="14">
        <v>350</v>
      </c>
      <c r="E38" s="14">
        <v>0</v>
      </c>
    </row>
    <row r="39" spans="1:5" ht="15" customHeight="1" x14ac:dyDescent="0.2">
      <c r="A39" s="1"/>
      <c r="B39" s="8" t="s">
        <v>79</v>
      </c>
      <c r="C39" s="19">
        <f t="shared" ref="C39:E39" si="3">SUM(C27:C38)</f>
        <v>8225</v>
      </c>
      <c r="D39" s="19">
        <f t="shared" si="3"/>
        <v>7310</v>
      </c>
      <c r="E39" s="19">
        <f t="shared" si="3"/>
        <v>6098.09</v>
      </c>
    </row>
    <row r="40" spans="1:5" ht="15" customHeight="1" x14ac:dyDescent="0.2">
      <c r="A40" s="1"/>
      <c r="B40" s="8" t="s">
        <v>80</v>
      </c>
      <c r="C40" s="9"/>
      <c r="D40" s="9"/>
      <c r="E40" s="9"/>
    </row>
    <row r="41" spans="1:5" ht="15" customHeight="1" x14ac:dyDescent="0.2">
      <c r="A41" s="1"/>
      <c r="B41" s="33" t="s">
        <v>81</v>
      </c>
      <c r="C41" s="26"/>
      <c r="D41" s="9"/>
      <c r="E41" s="9"/>
    </row>
    <row r="42" spans="1:5" ht="15" customHeight="1" x14ac:dyDescent="0.2">
      <c r="A42" s="8" t="s">
        <v>82</v>
      </c>
      <c r="B42" s="8" t="s">
        <v>83</v>
      </c>
      <c r="C42" s="9">
        <v>0</v>
      </c>
      <c r="D42" s="9">
        <v>50</v>
      </c>
      <c r="E42" s="9">
        <v>0</v>
      </c>
    </row>
    <row r="43" spans="1:5" ht="15" customHeight="1" x14ac:dyDescent="0.2">
      <c r="A43" s="8" t="s">
        <v>84</v>
      </c>
      <c r="B43" s="8" t="s">
        <v>86</v>
      </c>
      <c r="C43" s="9">
        <v>500</v>
      </c>
      <c r="D43" s="9">
        <v>600</v>
      </c>
      <c r="E43" s="9">
        <v>419.44</v>
      </c>
    </row>
    <row r="44" spans="1:5" ht="15" customHeight="1" x14ac:dyDescent="0.2">
      <c r="A44" s="8" t="s">
        <v>87</v>
      </c>
      <c r="B44" s="8" t="s">
        <v>88</v>
      </c>
      <c r="C44" s="9">
        <v>75</v>
      </c>
      <c r="D44" s="9">
        <v>50</v>
      </c>
      <c r="E44" s="9">
        <v>0</v>
      </c>
    </row>
    <row r="45" spans="1:5" ht="15" customHeight="1" x14ac:dyDescent="0.2">
      <c r="A45" s="8" t="s">
        <v>90</v>
      </c>
      <c r="B45" s="8" t="s">
        <v>92</v>
      </c>
      <c r="C45" s="9">
        <v>400</v>
      </c>
      <c r="D45" s="9">
        <v>400</v>
      </c>
      <c r="E45" s="9">
        <v>266</v>
      </c>
    </row>
    <row r="46" spans="1:5" ht="15" customHeight="1" x14ac:dyDescent="0.2">
      <c r="A46" s="8" t="s">
        <v>93</v>
      </c>
      <c r="B46" s="8" t="s">
        <v>94</v>
      </c>
      <c r="C46" s="9">
        <v>75</v>
      </c>
      <c r="D46" s="9">
        <v>50</v>
      </c>
      <c r="E46" s="9">
        <v>0</v>
      </c>
    </row>
    <row r="47" spans="1:5" ht="15" customHeight="1" x14ac:dyDescent="0.2">
      <c r="A47" s="8" t="s">
        <v>96</v>
      </c>
      <c r="B47" s="8" t="s">
        <v>97</v>
      </c>
      <c r="C47" s="9">
        <v>1000</v>
      </c>
      <c r="D47" s="9">
        <v>1000</v>
      </c>
      <c r="E47" s="9">
        <v>906</v>
      </c>
    </row>
    <row r="48" spans="1:5" ht="15" customHeight="1" x14ac:dyDescent="0.2">
      <c r="A48" s="8" t="s">
        <v>99</v>
      </c>
      <c r="B48" s="8" t="s">
        <v>100</v>
      </c>
      <c r="C48" s="9">
        <v>75</v>
      </c>
      <c r="D48" s="9">
        <v>50</v>
      </c>
      <c r="E48" s="9">
        <v>0</v>
      </c>
    </row>
    <row r="49" spans="1:5" ht="15" customHeight="1" x14ac:dyDescent="0.2">
      <c r="A49" s="8" t="s">
        <v>101</v>
      </c>
      <c r="B49" s="8" t="s">
        <v>102</v>
      </c>
      <c r="C49" s="9">
        <v>0</v>
      </c>
      <c r="D49" s="9">
        <v>50</v>
      </c>
      <c r="E49" s="9">
        <v>50</v>
      </c>
    </row>
    <row r="50" spans="1:5" ht="15" customHeight="1" x14ac:dyDescent="0.2">
      <c r="A50" s="8" t="s">
        <v>103</v>
      </c>
      <c r="B50" s="8" t="s">
        <v>104</v>
      </c>
      <c r="C50" s="9">
        <v>50</v>
      </c>
      <c r="D50" s="9">
        <v>30</v>
      </c>
      <c r="E50" s="9">
        <v>0</v>
      </c>
    </row>
    <row r="51" spans="1:5" ht="15" customHeight="1" x14ac:dyDescent="0.2">
      <c r="A51" s="8" t="s">
        <v>105</v>
      </c>
      <c r="B51" s="8" t="s">
        <v>16</v>
      </c>
      <c r="C51" s="9">
        <v>200</v>
      </c>
      <c r="D51" s="9">
        <v>200</v>
      </c>
      <c r="E51" s="9">
        <v>0</v>
      </c>
    </row>
    <row r="52" spans="1:5" ht="15" customHeight="1" x14ac:dyDescent="0.2">
      <c r="A52" s="8"/>
      <c r="B52" s="8" t="s">
        <v>106</v>
      </c>
      <c r="C52" s="9">
        <v>0</v>
      </c>
      <c r="D52" s="9">
        <v>50</v>
      </c>
      <c r="E52" s="9">
        <v>0</v>
      </c>
    </row>
    <row r="53" spans="1:5" ht="15" customHeight="1" x14ac:dyDescent="0.2">
      <c r="A53" s="8" t="s">
        <v>107</v>
      </c>
      <c r="B53" s="8" t="s">
        <v>108</v>
      </c>
      <c r="C53" s="9">
        <v>75</v>
      </c>
      <c r="D53" s="9">
        <v>50</v>
      </c>
      <c r="E53" s="9">
        <v>0</v>
      </c>
    </row>
    <row r="54" spans="1:5" ht="15" customHeight="1" x14ac:dyDescent="0.2">
      <c r="A54" s="8" t="s">
        <v>109</v>
      </c>
      <c r="B54" s="8" t="s">
        <v>110</v>
      </c>
      <c r="C54" s="9">
        <v>100</v>
      </c>
      <c r="D54" s="9">
        <v>260</v>
      </c>
      <c r="E54" s="9">
        <v>0</v>
      </c>
    </row>
    <row r="55" spans="1:5" ht="15" customHeight="1" x14ac:dyDescent="0.2">
      <c r="A55" s="8">
        <v>10.699</v>
      </c>
      <c r="B55" s="8" t="s">
        <v>111</v>
      </c>
      <c r="C55" s="9">
        <v>0</v>
      </c>
      <c r="D55" s="9">
        <v>0</v>
      </c>
      <c r="E55" s="9">
        <v>0</v>
      </c>
    </row>
    <row r="56" spans="1:5" ht="15" customHeight="1" x14ac:dyDescent="0.2">
      <c r="A56" s="8">
        <v>10.708</v>
      </c>
      <c r="B56" s="1" t="s">
        <v>112</v>
      </c>
      <c r="C56" s="14">
        <v>200</v>
      </c>
      <c r="D56" s="14">
        <v>200</v>
      </c>
      <c r="E56" s="14">
        <v>639.37</v>
      </c>
    </row>
    <row r="57" spans="1:5" ht="15" customHeight="1" x14ac:dyDescent="0.2">
      <c r="A57" s="1"/>
      <c r="B57" s="8" t="s">
        <v>113</v>
      </c>
      <c r="C57" s="19">
        <f t="shared" ref="C57:E57" si="4">SUM(C42:C56)</f>
        <v>2750</v>
      </c>
      <c r="D57" s="19">
        <f t="shared" si="4"/>
        <v>3040</v>
      </c>
      <c r="E57" s="19">
        <f t="shared" si="4"/>
        <v>2280.81</v>
      </c>
    </row>
    <row r="58" spans="1:5" ht="15" customHeight="1" x14ac:dyDescent="0.2">
      <c r="A58" s="1"/>
      <c r="B58" s="8"/>
      <c r="C58" s="9"/>
      <c r="D58" s="19"/>
      <c r="E58" s="19"/>
    </row>
    <row r="59" spans="1:5" ht="15" customHeight="1" x14ac:dyDescent="0.2">
      <c r="A59" s="1"/>
      <c r="B59" s="1"/>
      <c r="C59" s="9"/>
      <c r="D59" s="9"/>
      <c r="E59" s="9"/>
    </row>
    <row r="60" spans="1:5" ht="15" customHeight="1" x14ac:dyDescent="0.25">
      <c r="A60" s="1"/>
      <c r="B60" s="1"/>
      <c r="C60" s="35" t="s">
        <v>0</v>
      </c>
      <c r="D60" s="35" t="s">
        <v>1</v>
      </c>
      <c r="E60" s="35" t="s">
        <v>1</v>
      </c>
    </row>
    <row r="61" spans="1:5" ht="15" customHeight="1" x14ac:dyDescent="0.25">
      <c r="A61" s="1"/>
      <c r="B61" s="1"/>
      <c r="C61" s="36" t="s">
        <v>2</v>
      </c>
      <c r="D61" s="36" t="s">
        <v>2</v>
      </c>
      <c r="E61" s="36" t="s">
        <v>4</v>
      </c>
    </row>
    <row r="62" spans="1:5" ht="15" customHeight="1" x14ac:dyDescent="0.2">
      <c r="A62" s="1"/>
      <c r="B62" s="1"/>
      <c r="C62" s="9"/>
      <c r="D62" s="9"/>
      <c r="E62" s="9"/>
    </row>
    <row r="63" spans="1:5" ht="15" customHeight="1" x14ac:dyDescent="0.2">
      <c r="A63" s="1"/>
      <c r="B63" s="24" t="s">
        <v>121</v>
      </c>
      <c r="C63" s="26"/>
      <c r="D63" s="9"/>
      <c r="E63" s="9"/>
    </row>
    <row r="64" spans="1:5" ht="15" customHeight="1" x14ac:dyDescent="0.2">
      <c r="A64" s="8" t="s">
        <v>123</v>
      </c>
      <c r="B64" s="8" t="s">
        <v>124</v>
      </c>
      <c r="C64" s="9">
        <v>1500</v>
      </c>
      <c r="D64" s="9">
        <v>1800</v>
      </c>
      <c r="E64" s="9">
        <v>1247.74</v>
      </c>
    </row>
    <row r="65" spans="1:5" ht="15" customHeight="1" x14ac:dyDescent="0.2">
      <c r="A65" s="8" t="s">
        <v>125</v>
      </c>
      <c r="B65" s="8" t="s">
        <v>126</v>
      </c>
      <c r="C65" s="14">
        <v>725</v>
      </c>
      <c r="D65" s="14">
        <v>500</v>
      </c>
      <c r="E65" s="14">
        <v>215.38</v>
      </c>
    </row>
    <row r="66" spans="1:5" ht="15" customHeight="1" x14ac:dyDescent="0.2">
      <c r="A66" s="1"/>
      <c r="B66" s="8" t="s">
        <v>127</v>
      </c>
      <c r="C66" s="19">
        <f t="shared" ref="C66:E66" si="5">SUM(C64:C65)</f>
        <v>2225</v>
      </c>
      <c r="D66" s="19">
        <f t="shared" si="5"/>
        <v>2300</v>
      </c>
      <c r="E66" s="19">
        <f t="shared" si="5"/>
        <v>1463.12</v>
      </c>
    </row>
    <row r="67" spans="1:5" ht="15" customHeight="1" x14ac:dyDescent="0.2">
      <c r="A67" s="1"/>
      <c r="B67" s="8"/>
      <c r="C67" s="9"/>
      <c r="D67" s="19"/>
      <c r="E67" s="19"/>
    </row>
    <row r="68" spans="1:5" ht="15" customHeight="1" x14ac:dyDescent="0.2">
      <c r="A68" s="1"/>
      <c r="B68" s="8" t="s">
        <v>128</v>
      </c>
      <c r="C68" s="43">
        <f t="shared" ref="C68:D68" si="6">SUM(C24+C39+C57+C66+C99)</f>
        <v>17450</v>
      </c>
      <c r="D68" s="43">
        <f t="shared" si="6"/>
        <v>16550</v>
      </c>
      <c r="E68" s="43">
        <f>SUM(E24+E39+E57+E66)</f>
        <v>12860.29</v>
      </c>
    </row>
    <row r="69" spans="1:5" ht="15" customHeight="1" x14ac:dyDescent="0.2">
      <c r="A69" s="1"/>
      <c r="B69" s="1"/>
      <c r="C69" s="9"/>
      <c r="D69" s="9"/>
      <c r="E69" s="9"/>
    </row>
    <row r="70" spans="1:5" ht="15" customHeight="1" x14ac:dyDescent="0.2">
      <c r="A70" s="1" t="s">
        <v>80</v>
      </c>
      <c r="B70" s="1" t="s">
        <v>134</v>
      </c>
      <c r="C70" s="43">
        <f t="shared" ref="C70:E70" si="7">SUM(C13-C68)</f>
        <v>-6000</v>
      </c>
      <c r="D70" s="43">
        <f t="shared" si="7"/>
        <v>-6000</v>
      </c>
      <c r="E70" s="43">
        <f t="shared" si="7"/>
        <v>-1162.6800000000003</v>
      </c>
    </row>
    <row r="71" spans="1:5" ht="15" customHeight="1" x14ac:dyDescent="0.2">
      <c r="A71" s="1"/>
      <c r="B71" s="1" t="s">
        <v>80</v>
      </c>
      <c r="C71" s="9"/>
      <c r="D71" s="9"/>
      <c r="E71" s="9"/>
    </row>
    <row r="72" spans="1:5" ht="15" customHeight="1" x14ac:dyDescent="0.2">
      <c r="A72" s="1"/>
      <c r="B72" s="1" t="s">
        <v>136</v>
      </c>
      <c r="C72" s="9"/>
      <c r="D72" s="9"/>
      <c r="E72" s="9"/>
    </row>
    <row r="73" spans="1:5" ht="15" customHeight="1" x14ac:dyDescent="0.2">
      <c r="A73" s="1" t="s">
        <v>137</v>
      </c>
      <c r="B73" s="1" t="s">
        <v>138</v>
      </c>
      <c r="C73" s="9">
        <v>2500</v>
      </c>
      <c r="D73" s="9">
        <v>2500</v>
      </c>
      <c r="E73" s="9">
        <v>4529.28</v>
      </c>
    </row>
    <row r="74" spans="1:5" ht="15" customHeight="1" x14ac:dyDescent="0.2">
      <c r="A74" s="1" t="s">
        <v>139</v>
      </c>
      <c r="B74" s="1" t="s">
        <v>140</v>
      </c>
      <c r="C74" s="14">
        <v>3500</v>
      </c>
      <c r="D74" s="14">
        <v>3500</v>
      </c>
      <c r="E74" s="14">
        <v>4991.51</v>
      </c>
    </row>
    <row r="75" spans="1:5" ht="15" customHeight="1" x14ac:dyDescent="0.2">
      <c r="A75" s="1"/>
      <c r="B75" s="1"/>
      <c r="C75" s="9"/>
      <c r="D75" s="9"/>
      <c r="E75" s="9"/>
    </row>
    <row r="76" spans="1:5" ht="15" customHeight="1" x14ac:dyDescent="0.25">
      <c r="A76" s="1"/>
      <c r="B76" s="44" t="s">
        <v>141</v>
      </c>
      <c r="C76" s="45">
        <f t="shared" ref="C76:E76" si="8">SUM(C70+C73+C74)</f>
        <v>0</v>
      </c>
      <c r="D76" s="45">
        <f t="shared" si="8"/>
        <v>0</v>
      </c>
      <c r="E76" s="45">
        <f t="shared" si="8"/>
        <v>8358.11</v>
      </c>
    </row>
    <row r="77" spans="1:5" ht="15" customHeight="1" x14ac:dyDescent="0.2">
      <c r="A77" s="1"/>
      <c r="B77" s="1"/>
      <c r="C77" s="9"/>
      <c r="D77" s="9"/>
      <c r="E77" s="9"/>
    </row>
    <row r="78" spans="1:5" ht="15" customHeight="1" x14ac:dyDescent="0.2">
      <c r="A78" s="1"/>
      <c r="B78" s="1"/>
      <c r="C78" s="9"/>
      <c r="D78" s="9"/>
      <c r="E78" s="9"/>
    </row>
    <row r="79" spans="1:5" ht="15" customHeight="1" x14ac:dyDescent="0.2">
      <c r="A79" s="1"/>
      <c r="B79" s="8" t="s">
        <v>143</v>
      </c>
      <c r="C79" s="9"/>
      <c r="D79" s="9"/>
      <c r="E79" s="9"/>
    </row>
    <row r="80" spans="1:5" ht="15" customHeight="1" x14ac:dyDescent="0.2">
      <c r="A80" s="8" t="s">
        <v>144</v>
      </c>
      <c r="B80" s="8" t="s">
        <v>145</v>
      </c>
      <c r="C80" s="9">
        <v>300</v>
      </c>
      <c r="D80" s="9">
        <v>300</v>
      </c>
      <c r="E80" s="9">
        <v>166.55</v>
      </c>
    </row>
    <row r="81" spans="1:5" ht="15" customHeight="1" x14ac:dyDescent="0.2">
      <c r="A81" s="8" t="s">
        <v>146</v>
      </c>
      <c r="B81" s="8" t="s">
        <v>147</v>
      </c>
      <c r="C81" s="9">
        <v>525</v>
      </c>
      <c r="D81" s="9">
        <v>525</v>
      </c>
      <c r="E81" s="9">
        <v>525</v>
      </c>
    </row>
    <row r="82" spans="1:5" ht="15" customHeight="1" x14ac:dyDescent="0.2">
      <c r="A82" s="8" t="s">
        <v>148</v>
      </c>
      <c r="B82" s="8" t="s">
        <v>149</v>
      </c>
      <c r="C82" s="9">
        <v>300</v>
      </c>
      <c r="D82" s="9">
        <v>300</v>
      </c>
      <c r="E82" s="9">
        <v>300</v>
      </c>
    </row>
    <row r="83" spans="1:5" ht="15" customHeight="1" x14ac:dyDescent="0.2">
      <c r="A83" s="8" t="s">
        <v>150</v>
      </c>
      <c r="B83" s="8" t="s">
        <v>151</v>
      </c>
      <c r="C83" s="9">
        <v>375</v>
      </c>
      <c r="D83" s="9">
        <v>375</v>
      </c>
      <c r="E83" s="9">
        <v>366.78</v>
      </c>
    </row>
    <row r="84" spans="1:5" ht="15" customHeight="1" x14ac:dyDescent="0.2">
      <c r="A84" s="8" t="s">
        <v>153</v>
      </c>
      <c r="B84" s="8" t="s">
        <v>154</v>
      </c>
      <c r="C84" s="9">
        <v>450</v>
      </c>
      <c r="D84" s="9">
        <v>375</v>
      </c>
      <c r="E84" s="9">
        <v>374.57</v>
      </c>
    </row>
    <row r="85" spans="1:5" ht="15" customHeight="1" x14ac:dyDescent="0.2">
      <c r="A85" s="8" t="s">
        <v>156</v>
      </c>
      <c r="B85" s="8" t="s">
        <v>157</v>
      </c>
      <c r="C85" s="9">
        <v>300</v>
      </c>
      <c r="D85" s="9">
        <v>300</v>
      </c>
      <c r="E85" s="9">
        <v>288.83999999999997</v>
      </c>
    </row>
    <row r="86" spans="1:5" ht="15" customHeight="1" x14ac:dyDescent="0.2">
      <c r="A86" s="8" t="s">
        <v>159</v>
      </c>
      <c r="B86" s="8" t="s">
        <v>161</v>
      </c>
      <c r="C86" s="9">
        <v>300</v>
      </c>
      <c r="D86" s="9">
        <v>300</v>
      </c>
      <c r="E86" s="9">
        <v>297.52</v>
      </c>
    </row>
    <row r="87" spans="1:5" ht="15" customHeight="1" x14ac:dyDescent="0.2">
      <c r="A87" s="8" t="s">
        <v>162</v>
      </c>
      <c r="B87" s="8" t="s">
        <v>163</v>
      </c>
      <c r="C87" s="9">
        <v>300</v>
      </c>
      <c r="D87" s="9">
        <v>150</v>
      </c>
      <c r="E87" s="9">
        <v>150</v>
      </c>
    </row>
    <row r="88" spans="1:5" ht="15" customHeight="1" x14ac:dyDescent="0.2">
      <c r="A88" s="8" t="s">
        <v>165</v>
      </c>
      <c r="B88" s="8" t="s">
        <v>167</v>
      </c>
      <c r="C88" s="14">
        <v>225</v>
      </c>
      <c r="D88" s="14">
        <v>225</v>
      </c>
      <c r="E88" s="14">
        <v>0</v>
      </c>
    </row>
    <row r="89" spans="1:5" ht="15" customHeight="1" x14ac:dyDescent="0.2">
      <c r="A89" s="8" t="s">
        <v>80</v>
      </c>
      <c r="B89" s="8" t="s">
        <v>80</v>
      </c>
      <c r="C89" s="9"/>
      <c r="D89" s="9"/>
      <c r="E89" s="9"/>
    </row>
    <row r="90" spans="1:5" ht="15" customHeight="1" x14ac:dyDescent="0.2">
      <c r="A90" s="8" t="s">
        <v>80</v>
      </c>
      <c r="B90" s="8" t="s">
        <v>169</v>
      </c>
      <c r="C90" s="45">
        <f t="shared" ref="C90:E90" si="9">SUM(C80:C88)</f>
        <v>3075</v>
      </c>
      <c r="D90" s="45">
        <f t="shared" si="9"/>
        <v>2850</v>
      </c>
      <c r="E90" s="45">
        <f t="shared" si="9"/>
        <v>2469.2599999999998</v>
      </c>
    </row>
    <row r="91" spans="1:5" ht="15" customHeight="1" x14ac:dyDescent="0.2">
      <c r="A91" s="8"/>
      <c r="B91" s="8"/>
      <c r="C91" s="19"/>
      <c r="D91" s="19"/>
      <c r="E91" s="19"/>
    </row>
    <row r="92" spans="1:5" ht="15" customHeight="1" x14ac:dyDescent="0.2">
      <c r="A92" s="8"/>
      <c r="B92" s="8"/>
      <c r="C92" s="19"/>
      <c r="D92" s="19"/>
      <c r="E92" s="19"/>
    </row>
    <row r="93" spans="1:5" ht="15" customHeight="1" x14ac:dyDescent="0.2">
      <c r="A93" s="1"/>
      <c r="B93" s="24" t="s">
        <v>172</v>
      </c>
      <c r="C93" s="26"/>
      <c r="D93" s="9"/>
      <c r="E93" s="9"/>
    </row>
    <row r="94" spans="1:5" ht="15" customHeight="1" x14ac:dyDescent="0.2">
      <c r="A94" s="8">
        <v>10.845000000000001</v>
      </c>
      <c r="B94" s="8" t="s">
        <v>173</v>
      </c>
      <c r="C94" s="9">
        <v>7000</v>
      </c>
      <c r="D94" s="9">
        <v>7000</v>
      </c>
      <c r="E94" s="9">
        <v>6546.32</v>
      </c>
    </row>
    <row r="95" spans="1:5" ht="15" customHeight="1" x14ac:dyDescent="0.2">
      <c r="A95" s="8">
        <v>10.855</v>
      </c>
      <c r="B95" s="8" t="s">
        <v>174</v>
      </c>
      <c r="C95" s="9">
        <v>-7000</v>
      </c>
      <c r="D95" s="9">
        <v>-7000</v>
      </c>
      <c r="E95" s="9">
        <v>-7000</v>
      </c>
    </row>
    <row r="96" spans="1:5" ht="15" customHeight="1" x14ac:dyDescent="0.2">
      <c r="A96" s="8">
        <v>10.846</v>
      </c>
      <c r="B96" s="1" t="s">
        <v>175</v>
      </c>
      <c r="C96" s="9">
        <v>1000</v>
      </c>
      <c r="D96" s="9">
        <v>1000</v>
      </c>
      <c r="E96" s="9">
        <v>27.5</v>
      </c>
    </row>
    <row r="97" spans="1:5" ht="15" customHeight="1" x14ac:dyDescent="0.2">
      <c r="A97" s="8">
        <v>10.856</v>
      </c>
      <c r="B97" s="1" t="s">
        <v>174</v>
      </c>
      <c r="C97" s="14">
        <v>-1000</v>
      </c>
      <c r="D97" s="14">
        <v>-1000</v>
      </c>
      <c r="E97" s="14">
        <v>0</v>
      </c>
    </row>
    <row r="98" spans="1:5" ht="15" customHeight="1" x14ac:dyDescent="0.2">
      <c r="A98" s="8"/>
      <c r="B98" s="1"/>
      <c r="C98" s="9"/>
      <c r="D98" s="9"/>
      <c r="E98" s="9"/>
    </row>
    <row r="99" spans="1:5" ht="15" customHeight="1" x14ac:dyDescent="0.2">
      <c r="A99" s="1"/>
      <c r="B99" s="8" t="s">
        <v>181</v>
      </c>
      <c r="C99" s="45">
        <f t="shared" ref="C99:E99" si="10">SUM(C94:C97)</f>
        <v>0</v>
      </c>
      <c r="D99" s="45">
        <f t="shared" si="10"/>
        <v>0</v>
      </c>
      <c r="E99" s="45">
        <f t="shared" si="10"/>
        <v>-426.18000000000029</v>
      </c>
    </row>
    <row r="100" spans="1:5" ht="15" customHeight="1" x14ac:dyDescent="0.2">
      <c r="A100" s="8"/>
      <c r="B100" s="8"/>
      <c r="C100" s="19"/>
      <c r="D100" s="19"/>
      <c r="E100" s="19"/>
    </row>
    <row r="101" spans="1:5" ht="15" customHeight="1" x14ac:dyDescent="0.2">
      <c r="A101" s="8"/>
      <c r="B101" s="8"/>
      <c r="C101" s="19"/>
      <c r="D101" s="19"/>
      <c r="E101" s="19"/>
    </row>
    <row r="102" spans="1:5" ht="15" customHeight="1" x14ac:dyDescent="0.2">
      <c r="A102" s="8"/>
      <c r="B102" s="8"/>
      <c r="C102" s="8"/>
      <c r="D102" s="8"/>
      <c r="E102" s="8"/>
    </row>
    <row r="109" spans="1:5" ht="15" customHeight="1" x14ac:dyDescent="0.2">
      <c r="A109" s="8" t="s">
        <v>80</v>
      </c>
      <c r="B109" s="8" t="s">
        <v>80</v>
      </c>
      <c r="C109" s="8"/>
      <c r="D109" s="8"/>
      <c r="E109" s="8"/>
    </row>
    <row r="110" spans="1:5" ht="15" customHeight="1" x14ac:dyDescent="0.2">
      <c r="A110" s="8" t="s">
        <v>80</v>
      </c>
      <c r="B110" s="54" t="s">
        <v>80</v>
      </c>
      <c r="C110" s="54"/>
      <c r="D110" s="54"/>
      <c r="E110" s="54"/>
    </row>
    <row r="111" spans="1:5" ht="15" customHeight="1" x14ac:dyDescent="0.2">
      <c r="A111" s="54" t="s">
        <v>80</v>
      </c>
      <c r="B111" s="54" t="s">
        <v>80</v>
      </c>
      <c r="C111" s="54"/>
      <c r="D111" s="54"/>
      <c r="E111" s="54"/>
    </row>
    <row r="112" spans="1:5" ht="15" customHeight="1" x14ac:dyDescent="0.2">
      <c r="A112" s="54" t="s">
        <v>80</v>
      </c>
      <c r="B112" s="54" t="s">
        <v>80</v>
      </c>
      <c r="C112" s="54"/>
      <c r="D112" s="54"/>
      <c r="E112" s="54"/>
    </row>
    <row r="113" spans="1:5" ht="15" customHeight="1" x14ac:dyDescent="0.2">
      <c r="A113" s="54" t="s">
        <v>80</v>
      </c>
      <c r="B113" s="54" t="s">
        <v>80</v>
      </c>
      <c r="C113" s="54"/>
      <c r="D113" s="54"/>
      <c r="E113" s="54"/>
    </row>
    <row r="122" spans="1:5" ht="15.75" customHeight="1" x14ac:dyDescent="0.2"/>
    <row r="123" spans="1:5" ht="15.75" customHeight="1" x14ac:dyDescent="0.2"/>
    <row r="124" spans="1:5" ht="15.75" customHeight="1" x14ac:dyDescent="0.2"/>
    <row r="125" spans="1:5" ht="15.75" customHeight="1" x14ac:dyDescent="0.2"/>
    <row r="126" spans="1:5" ht="15.75" customHeight="1" x14ac:dyDescent="0.2"/>
    <row r="127" spans="1:5" ht="15.75" customHeight="1" x14ac:dyDescent="0.2"/>
    <row r="128" spans="1: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.23" bottom="1" header="0" footer="0"/>
  <pageSetup scale="80" orientation="portrait"/>
  <headerFooter>
    <oddHeader>&amp;C 1999-00 Circle K General Fund Budget</oddHeader>
    <oddFooter>&amp;LCreated/Revised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Budget 1</vt:lpstr>
      <vt:lpstr>Budget!Print_Area</vt:lpstr>
      <vt:lpstr>'Budget 1'!Print_Area_MI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Hennings</dc:creator>
  <cp:lastModifiedBy>Bruce Hennings</cp:lastModifiedBy>
  <cp:lastPrinted>2020-06-24T16:42:41Z</cp:lastPrinted>
  <dcterms:created xsi:type="dcterms:W3CDTF">2020-05-01T14:40:46Z</dcterms:created>
  <dcterms:modified xsi:type="dcterms:W3CDTF">2020-08-12T17:28:27Z</dcterms:modified>
</cp:coreProperties>
</file>