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ceH.CNHKIWANIS\Desktop\Pete\"/>
    </mc:Choice>
  </mc:AlternateContent>
  <xr:revisionPtr revIDLastSave="0" documentId="13_ncr:1_{80FC9C53-1211-45C0-9F56-89C840B76174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ICON" sheetId="2" r:id="rId1"/>
    <sheet name="Budget" sheetId="1" r:id="rId2"/>
  </sheets>
  <definedNames>
    <definedName name="_Regression_Int" localSheetId="1" hidden="1">1</definedName>
    <definedName name="Print_Area_MI" localSheetId="1">Budget!$A$1:$F$96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4" i="1" l="1"/>
  <c r="C71" i="1"/>
  <c r="C70" i="1"/>
  <c r="C69" i="1"/>
  <c r="C68" i="1"/>
  <c r="C67" i="1"/>
  <c r="C66" i="1"/>
  <c r="C65" i="1"/>
  <c r="C64" i="1"/>
  <c r="C63" i="1"/>
  <c r="C73" i="1" s="1"/>
  <c r="C30" i="1" s="1"/>
  <c r="C32" i="1" s="1"/>
  <c r="C45" i="1"/>
  <c r="C22" i="1"/>
  <c r="C8" i="1"/>
  <c r="C47" i="1" l="1"/>
  <c r="C49" i="1"/>
  <c r="D64" i="1"/>
  <c r="D65" i="1"/>
  <c r="D66" i="1"/>
  <c r="D67" i="1"/>
  <c r="D68" i="1"/>
  <c r="D69" i="1"/>
  <c r="D70" i="1"/>
  <c r="D71" i="1"/>
  <c r="D63" i="1"/>
  <c r="D94" i="1"/>
  <c r="D45" i="1"/>
  <c r="D22" i="1"/>
  <c r="D8" i="1"/>
  <c r="F94" i="1"/>
  <c r="F45" i="1"/>
  <c r="F22" i="1"/>
  <c r="F8" i="1"/>
  <c r="E94" i="1"/>
  <c r="E73" i="1"/>
  <c r="E30" i="1"/>
  <c r="E32" i="1" s="1"/>
  <c r="E47" i="1" s="1"/>
  <c r="E49" i="1" s="1"/>
  <c r="E45" i="1"/>
  <c r="E22" i="1"/>
  <c r="E8" i="1"/>
  <c r="K64" i="1"/>
  <c r="F64" i="1" s="1"/>
  <c r="K65" i="1"/>
  <c r="F65" i="1" s="1"/>
  <c r="K66" i="1"/>
  <c r="F66" i="1"/>
  <c r="K67" i="1"/>
  <c r="F67" i="1" s="1"/>
  <c r="K68" i="1"/>
  <c r="K69" i="1"/>
  <c r="F69" i="1"/>
  <c r="K70" i="1"/>
  <c r="F70" i="1" s="1"/>
  <c r="K71" i="1"/>
  <c r="F71" i="1"/>
  <c r="K63" i="1"/>
  <c r="F63" i="1" s="1"/>
  <c r="J73" i="1"/>
  <c r="I73" i="1"/>
  <c r="D4" i="2"/>
  <c r="D3" i="2"/>
  <c r="D2" i="2"/>
  <c r="D6" i="2"/>
  <c r="F68" i="1"/>
  <c r="C96" i="1" l="1"/>
  <c r="C54" i="1"/>
  <c r="D73" i="1"/>
  <c r="D30" i="1" s="1"/>
  <c r="D32" i="1" s="1"/>
  <c r="D47" i="1" s="1"/>
  <c r="D49" i="1" s="1"/>
  <c r="K73" i="1"/>
  <c r="F73" i="1"/>
  <c r="F30" i="1" s="1"/>
  <c r="F32" i="1" s="1"/>
  <c r="F47" i="1" s="1"/>
  <c r="F49" i="1" s="1"/>
  <c r="E96" i="1"/>
  <c r="E54" i="1"/>
  <c r="F54" i="1" l="1"/>
  <c r="F96" i="1"/>
  <c r="D96" i="1"/>
  <c r="D54" i="1"/>
</calcChain>
</file>

<file path=xl/sharedStrings.xml><?xml version="1.0" encoding="utf-8"?>
<sst xmlns="http://schemas.openxmlformats.org/spreadsheetml/2006/main" count="158" uniqueCount="129">
  <si>
    <t>Budget</t>
  </si>
  <si>
    <t>CASH RECEIPTS</t>
  </si>
  <si>
    <t>10.401.0</t>
  </si>
  <si>
    <t>10.440.0</t>
  </si>
  <si>
    <t>Interest Income</t>
  </si>
  <si>
    <t>Total General Fund Receipts</t>
  </si>
  <si>
    <t>DISBURSEMENTS</t>
  </si>
  <si>
    <t>Administrative</t>
  </si>
  <si>
    <t>10.542.0</t>
  </si>
  <si>
    <t>Telephone</t>
  </si>
  <si>
    <t>10.544.0</t>
  </si>
  <si>
    <t>Office Supplies</t>
  </si>
  <si>
    <t>10.546.0</t>
  </si>
  <si>
    <t>10.548.0</t>
  </si>
  <si>
    <t>Printing</t>
  </si>
  <si>
    <t>10.566.0</t>
  </si>
  <si>
    <t>Annual Audit</t>
  </si>
  <si>
    <t>Bank Charges</t>
  </si>
  <si>
    <t>Total Administrative</t>
  </si>
  <si>
    <t>Officer &amp; Board</t>
  </si>
  <si>
    <t>10.582.0</t>
  </si>
  <si>
    <t>Governor Travel &amp; Administrative</t>
  </si>
  <si>
    <t>10.591.0</t>
  </si>
  <si>
    <t>Secretary Travel &amp; Administrative</t>
  </si>
  <si>
    <t>10.592.0</t>
  </si>
  <si>
    <t>Treasurer Travel &amp; Administrative</t>
  </si>
  <si>
    <t>10.594.0</t>
  </si>
  <si>
    <t>Publication Editor's Expense</t>
  </si>
  <si>
    <t>10.596.0</t>
  </si>
  <si>
    <t>Travel &amp; Expense Divisions</t>
  </si>
  <si>
    <t>10.650.0</t>
  </si>
  <si>
    <t>Total Officer &amp; Board</t>
  </si>
  <si>
    <t>Committee Expense</t>
  </si>
  <si>
    <t>10.682.0</t>
  </si>
  <si>
    <t>10.694.0</t>
  </si>
  <si>
    <t>10.696.0</t>
  </si>
  <si>
    <t>10.698.0</t>
  </si>
  <si>
    <t>Miscellaneous Expense</t>
  </si>
  <si>
    <t>Total Committee Expense</t>
  </si>
  <si>
    <t xml:space="preserve"> </t>
  </si>
  <si>
    <t>10.602.0</t>
  </si>
  <si>
    <t>Goldstone</t>
  </si>
  <si>
    <t>10.603.0</t>
  </si>
  <si>
    <t>Ruby</t>
  </si>
  <si>
    <t>10.604.0</t>
  </si>
  <si>
    <t>Diamond</t>
  </si>
  <si>
    <t>10.605.0</t>
  </si>
  <si>
    <t>10.607.0</t>
  </si>
  <si>
    <t>Jade</t>
  </si>
  <si>
    <t>10.608.0</t>
  </si>
  <si>
    <t>Emerald</t>
  </si>
  <si>
    <t>10.611.0</t>
  </si>
  <si>
    <t>Crystal</t>
  </si>
  <si>
    <t>10.612.0</t>
  </si>
  <si>
    <t>Turquoise</t>
  </si>
  <si>
    <t>10.614.0</t>
  </si>
  <si>
    <t>Sapphire</t>
  </si>
  <si>
    <t>Kiwanis KIWIN'S Committee Reimbursement</t>
  </si>
  <si>
    <t>Totals</t>
  </si>
  <si>
    <t>10.699.03</t>
  </si>
  <si>
    <t>Fall Rally South Income</t>
  </si>
  <si>
    <t>Fall Rally North Income</t>
  </si>
  <si>
    <t>Fall Rally South Expense</t>
  </si>
  <si>
    <t>Fall Rally North Expense</t>
  </si>
  <si>
    <t># of Clubs</t>
  </si>
  <si>
    <t># Paid Clubs</t>
  </si>
  <si>
    <t>Other Revenue &amp; (Expense)</t>
  </si>
  <si>
    <t>10.890</t>
  </si>
  <si>
    <t>CNH Foundation KIWIN'S Scholarship Fund</t>
  </si>
  <si>
    <t>Contribution to CNH Foundation for PTP</t>
  </si>
  <si>
    <t>Total Other Revenue (Expense)</t>
  </si>
  <si>
    <t>Net Revenue over (Expense)</t>
  </si>
  <si>
    <t>Jet</t>
  </si>
  <si>
    <t>Total Disbursements</t>
  </si>
  <si>
    <t>Net Budgeted Revenue over (Expense)</t>
  </si>
  <si>
    <t>Lt. Governors Travel &amp; Office</t>
  </si>
  <si>
    <t>Total Lt. Gov. Travel &amp; Per Office</t>
  </si>
  <si>
    <t>Convention Chair</t>
  </si>
  <si>
    <t>MD&amp;E Chair</t>
  </si>
  <si>
    <t>10.542.01</t>
  </si>
  <si>
    <t>Conference Calls</t>
  </si>
  <si>
    <t>Service Leadership Department Expense</t>
  </si>
  <si>
    <t>10.699.05</t>
  </si>
  <si>
    <t>Foundation Training Funds Reimbursement</t>
  </si>
  <si>
    <t>Awards Chair</t>
  </si>
  <si>
    <t>10.880</t>
  </si>
  <si>
    <t>Postage &amp; Shipping</t>
  </si>
  <si>
    <t>Board Reserve</t>
  </si>
  <si>
    <t>Tech Chair</t>
  </si>
  <si>
    <t>Interfund Transfer</t>
  </si>
  <si>
    <t>District Convention Profit</t>
  </si>
  <si>
    <t>Other Income (Polos)</t>
  </si>
  <si>
    <t>Other Expenses (Polos)</t>
  </si>
  <si>
    <t>10.864.05</t>
  </si>
  <si>
    <t>PTP Donations</t>
  </si>
  <si>
    <t>Fund Raising Expense (Fundraising Ribbons)</t>
  </si>
  <si>
    <t>10.541.00</t>
  </si>
  <si>
    <t>Computer Software/Equip/email</t>
  </si>
  <si>
    <t>Registration</t>
  </si>
  <si>
    <t>Travel</t>
  </si>
  <si>
    <t>Governor</t>
  </si>
  <si>
    <t>Topaz</t>
  </si>
  <si>
    <t>Kiwanis Family &amp; Foundation Chair</t>
  </si>
  <si>
    <t>10.690.00</t>
  </si>
  <si>
    <t>10.885</t>
  </si>
  <si>
    <t>CNH District Convention Expense (Kiwanis DCON)</t>
  </si>
  <si>
    <t>Past Gov. (ICON Only)</t>
  </si>
  <si>
    <t>ICON Travel (IP Governor, &amp; DA) ICON Only</t>
  </si>
  <si>
    <t>Actual</t>
  </si>
  <si>
    <t xml:space="preserve">Governor's Project (Make a Wish) </t>
  </si>
  <si>
    <t>Administrator (ICON Only)</t>
  </si>
  <si>
    <t>Travel out of Kiwanis Budget</t>
  </si>
  <si>
    <t>Thirst Project</t>
  </si>
  <si>
    <t>UNICEF</t>
  </si>
  <si>
    <t>2019-20</t>
  </si>
  <si>
    <t>Fund Raising Donation (Make A Wish)</t>
  </si>
  <si>
    <t>Fund Raising Donation (Thirst Project)</t>
  </si>
  <si>
    <t>Fund Raising Donation (UNICEF)</t>
  </si>
  <si>
    <t>10.545.0</t>
  </si>
  <si>
    <t>Web Site Maintenance</t>
  </si>
  <si>
    <r>
      <t>Sid Smith Award</t>
    </r>
    <r>
      <rPr>
        <b/>
        <sz val="12"/>
        <color indexed="10"/>
        <rFont val="Arial"/>
        <family val="2"/>
      </rPr>
      <t xml:space="preserve"> </t>
    </r>
  </si>
  <si>
    <t>2020-21</t>
  </si>
  <si>
    <t>2020-21 Info. ($40.50) per PAID Club</t>
  </si>
  <si>
    <r>
      <t xml:space="preserve">District Per Capita </t>
    </r>
    <r>
      <rPr>
        <sz val="10"/>
        <color indexed="8"/>
        <rFont val="Arial"/>
        <family val="2"/>
      </rPr>
      <t xml:space="preserve">(1950 x $7.00) </t>
    </r>
  </si>
  <si>
    <t>KIWIN'S Board Approval: May 24, 2020</t>
  </si>
  <si>
    <t>Revised Budget</t>
  </si>
  <si>
    <t xml:space="preserve">Board Officer Expense </t>
  </si>
  <si>
    <t>July-June</t>
  </si>
  <si>
    <t>Oct-Sept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</si>
</sst>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409]mmmm\ d\,\ yyyy;@"/>
    <numFmt numFmtId="166" formatCode="&quot;$&quot;#,##0.00;[Red]&quot;$&quot;#,##0.00"/>
    <numFmt numFmtId="167" formatCode="0.00;[Red]0.00"/>
  </numFmts>
  <fonts count="14" x14ac:knownFonts="1">
    <font>
      <sz val="12"/>
      <name val="Courie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Fill="1" applyAlignment="1" applyProtection="1">
      <alignment horizontal="center"/>
    </xf>
    <xf numFmtId="0" fontId="2" fillId="0" borderId="0" xfId="0" applyFont="1" applyBorder="1"/>
    <xf numFmtId="0" fontId="4" fillId="0" borderId="0" xfId="0" applyFont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/>
    </xf>
    <xf numFmtId="8" fontId="4" fillId="0" borderId="1" xfId="1" applyNumberFormat="1" applyFont="1" applyFill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/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/>
    <xf numFmtId="0" fontId="4" fillId="0" borderId="0" xfId="0" applyFont="1" applyFill="1" applyBorder="1"/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/>
    <xf numFmtId="49" fontId="2" fillId="0" borderId="0" xfId="0" applyNumberFormat="1" applyFont="1" applyFill="1" applyBorder="1"/>
    <xf numFmtId="0" fontId="0" fillId="0" borderId="0" xfId="0" applyFill="1"/>
    <xf numFmtId="49" fontId="2" fillId="0" borderId="0" xfId="0" applyNumberFormat="1" applyFont="1" applyFill="1" applyBorder="1" applyAlignment="1">
      <alignment horizontal="right"/>
    </xf>
    <xf numFmtId="8" fontId="2" fillId="0" borderId="2" xfId="0" applyNumberFormat="1" applyFont="1" applyFill="1" applyBorder="1"/>
    <xf numFmtId="164" fontId="4" fillId="0" borderId="2" xfId="0" applyNumberFormat="1" applyFont="1" applyFill="1" applyBorder="1" applyAlignment="1" applyProtection="1">
      <alignment horizontal="right"/>
    </xf>
    <xf numFmtId="165" fontId="8" fillId="0" borderId="0" xfId="0" applyNumberFormat="1" applyFont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2" fillId="0" borderId="3" xfId="0" applyFont="1" applyBorder="1"/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4" xfId="0" applyFont="1" applyBorder="1"/>
    <xf numFmtId="0" fontId="4" fillId="0" borderId="3" xfId="0" applyFont="1" applyBorder="1" applyAlignment="1" applyProtection="1">
      <alignment horizontal="left"/>
    </xf>
    <xf numFmtId="164" fontId="2" fillId="0" borderId="4" xfId="0" applyNumberFormat="1" applyFont="1" applyBorder="1"/>
    <xf numFmtId="0" fontId="4" fillId="0" borderId="5" xfId="0" applyFont="1" applyFill="1" applyBorder="1" applyAlignment="1" applyProtection="1">
      <alignment horizontal="left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/>
    <xf numFmtId="0" fontId="2" fillId="0" borderId="0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 applyProtection="1">
      <alignment horizontal="right"/>
    </xf>
    <xf numFmtId="164" fontId="6" fillId="0" borderId="0" xfId="0" applyNumberFormat="1" applyFont="1" applyFill="1" applyBorder="1" applyAlignment="1" applyProtection="1">
      <alignment horizontal="right"/>
    </xf>
    <xf numFmtId="164" fontId="6" fillId="0" borderId="0" xfId="0" applyNumberFormat="1" applyFont="1" applyFill="1" applyBorder="1" applyAlignment="1">
      <alignment horizontal="right"/>
    </xf>
    <xf numFmtId="164" fontId="4" fillId="0" borderId="0" xfId="0" applyNumberFormat="1" applyFont="1" applyBorder="1" applyAlignment="1" applyProtection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 applyProtection="1">
      <alignment horizontal="right"/>
    </xf>
    <xf numFmtId="0" fontId="10" fillId="0" borderId="0" xfId="0" applyFont="1"/>
    <xf numFmtId="164" fontId="10" fillId="0" borderId="0" xfId="0" applyNumberFormat="1" applyFont="1"/>
    <xf numFmtId="0" fontId="1" fillId="0" borderId="0" xfId="0" applyFont="1"/>
    <xf numFmtId="166" fontId="4" fillId="0" borderId="0" xfId="0" applyNumberFormat="1" applyFont="1" applyFill="1" applyBorder="1" applyAlignment="1" applyProtection="1">
      <alignment horizontal="right"/>
    </xf>
    <xf numFmtId="0" fontId="11" fillId="0" borderId="0" xfId="0" applyFont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7" fontId="4" fillId="0" borderId="1" xfId="0" applyNumberFormat="1" applyFont="1" applyFill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/>
    <xf numFmtId="164" fontId="4" fillId="0" borderId="0" xfId="0" applyNumberFormat="1" applyFont="1" applyFill="1" applyBorder="1" applyAlignment="1"/>
    <xf numFmtId="164" fontId="5" fillId="0" borderId="0" xfId="0" applyNumberFormat="1" applyFont="1" applyFill="1" applyBorder="1" applyAlignment="1" applyProtection="1"/>
    <xf numFmtId="164" fontId="6" fillId="0" borderId="0" xfId="0" applyNumberFormat="1" applyFont="1" applyFill="1" applyBorder="1" applyAlignment="1" applyProtection="1"/>
    <xf numFmtId="164" fontId="6" fillId="0" borderId="0" xfId="0" applyNumberFormat="1" applyFont="1" applyFill="1" applyBorder="1" applyAlignment="1"/>
    <xf numFmtId="164" fontId="4" fillId="0" borderId="0" xfId="0" applyNumberFormat="1" applyFont="1" applyBorder="1" applyAlignment="1" applyProtection="1"/>
    <xf numFmtId="0" fontId="0" fillId="0" borderId="0" xfId="0" applyAlignment="1"/>
    <xf numFmtId="164" fontId="4" fillId="0" borderId="1" xfId="0" applyNumberFormat="1" applyFont="1" applyFill="1" applyBorder="1" applyAlignment="1" applyProtection="1"/>
    <xf numFmtId="8" fontId="2" fillId="0" borderId="0" xfId="0" applyNumberFormat="1" applyFont="1" applyFill="1" applyAlignment="1">
      <alignment horizontal="right"/>
    </xf>
    <xf numFmtId="0" fontId="6" fillId="2" borderId="0" xfId="0" applyFont="1" applyFill="1" applyBorder="1" applyAlignment="1" applyProtection="1">
      <alignment horizontal="center"/>
    </xf>
    <xf numFmtId="8" fontId="4" fillId="0" borderId="0" xfId="0" applyNumberFormat="1" applyFont="1" applyFill="1" applyBorder="1" applyAlignment="1" applyProtection="1">
      <alignment horizontal="right"/>
    </xf>
    <xf numFmtId="8" fontId="4" fillId="0" borderId="0" xfId="0" applyNumberFormat="1" applyFont="1" applyFill="1" applyBorder="1" applyAlignment="1" applyProtection="1"/>
    <xf numFmtId="0" fontId="4" fillId="0" borderId="0" xfId="0" applyFont="1" applyFill="1" applyBorder="1" applyAlignment="1" applyProtection="1">
      <alignment horizontal="left" shrinkToFit="1"/>
    </xf>
    <xf numFmtId="164" fontId="4" fillId="0" borderId="0" xfId="0" applyNumberFormat="1" applyFont="1" applyFill="1" applyBorder="1" applyAlignment="1" applyProtection="1">
      <alignment horizontal="right" shrinkToFit="1"/>
    </xf>
    <xf numFmtId="164" fontId="4" fillId="0" borderId="1" xfId="0" applyNumberFormat="1" applyFont="1" applyFill="1" applyBorder="1" applyAlignment="1" applyProtection="1">
      <alignment horizontal="right" shrinkToFit="1"/>
    </xf>
    <xf numFmtId="164" fontId="2" fillId="0" borderId="0" xfId="0" applyNumberFormat="1" applyFont="1" applyFill="1" applyAlignment="1" applyProtection="1">
      <alignment horizontal="right"/>
    </xf>
    <xf numFmtId="0" fontId="2" fillId="0" borderId="0" xfId="0" applyFont="1" applyFill="1" applyAlignment="1">
      <alignment horizontal="left"/>
    </xf>
    <xf numFmtId="0" fontId="13" fillId="2" borderId="1" xfId="0" applyFont="1" applyFill="1" applyBorder="1" applyAlignment="1">
      <alignment horizontal="right"/>
    </xf>
    <xf numFmtId="164" fontId="4" fillId="2" borderId="0" xfId="0" applyNumberFormat="1" applyFont="1" applyFill="1" applyBorder="1" applyAlignment="1" applyProtection="1">
      <alignment horizontal="right" shrinkToFit="1"/>
    </xf>
    <xf numFmtId="0" fontId="7" fillId="0" borderId="6" xfId="0" applyFont="1" applyBorder="1" applyAlignment="1">
      <alignment horizontal="center"/>
    </xf>
    <xf numFmtId="0" fontId="3" fillId="3" borderId="0" xfId="0" applyFont="1" applyFill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workbookViewId="0">
      <selection activeCell="F6" sqref="F6"/>
    </sheetView>
  </sheetViews>
  <sheetFormatPr defaultRowHeight="15" x14ac:dyDescent="0.2"/>
  <cols>
    <col min="1" max="1" width="17.77734375" bestFit="1" customWidth="1"/>
    <col min="6" max="6" width="16.44140625" bestFit="1" customWidth="1"/>
  </cols>
  <sheetData>
    <row r="1" spans="1:6" x14ac:dyDescent="0.2">
      <c r="A1" s="43"/>
      <c r="B1" s="43" t="s">
        <v>98</v>
      </c>
      <c r="C1" s="43" t="s">
        <v>99</v>
      </c>
      <c r="D1" s="43"/>
    </row>
    <row r="2" spans="1:6" x14ac:dyDescent="0.2">
      <c r="A2" s="43" t="s">
        <v>100</v>
      </c>
      <c r="B2" s="44">
        <v>0</v>
      </c>
      <c r="C2" s="44">
        <v>0</v>
      </c>
      <c r="D2" s="44">
        <f>SUM(B2+C2)</f>
        <v>0</v>
      </c>
    </row>
    <row r="3" spans="1:6" x14ac:dyDescent="0.2">
      <c r="A3" s="45" t="s">
        <v>110</v>
      </c>
      <c r="B3" s="44">
        <v>775</v>
      </c>
      <c r="C3" s="44">
        <v>0</v>
      </c>
      <c r="D3" s="44">
        <f>SUM(B3+C3)</f>
        <v>775</v>
      </c>
      <c r="F3" s="47" t="s">
        <v>111</v>
      </c>
    </row>
    <row r="4" spans="1:6" x14ac:dyDescent="0.2">
      <c r="A4" s="45" t="s">
        <v>106</v>
      </c>
      <c r="B4" s="44">
        <v>600</v>
      </c>
      <c r="C4" s="44">
        <v>500</v>
      </c>
      <c r="D4" s="44">
        <f>SUM(B4+C4)</f>
        <v>1100</v>
      </c>
    </row>
    <row r="5" spans="1:6" x14ac:dyDescent="0.2">
      <c r="A5" s="43"/>
      <c r="B5" s="44"/>
      <c r="C5" s="44"/>
      <c r="D5" s="44"/>
    </row>
    <row r="6" spans="1:6" x14ac:dyDescent="0.2">
      <c r="A6" s="43"/>
      <c r="B6" s="44"/>
      <c r="C6" s="44"/>
      <c r="D6" s="44">
        <f>SUM(D2:D4)</f>
        <v>1875</v>
      </c>
    </row>
    <row r="7" spans="1:6" x14ac:dyDescent="0.2">
      <c r="A7" s="43"/>
      <c r="B7" s="43"/>
      <c r="C7" s="43"/>
      <c r="D7" s="43"/>
    </row>
    <row r="8" spans="1:6" x14ac:dyDescent="0.2">
      <c r="A8" s="43"/>
      <c r="B8" s="43"/>
      <c r="C8" s="43"/>
      <c r="D8" s="43"/>
    </row>
    <row r="9" spans="1:6" x14ac:dyDescent="0.2">
      <c r="A9" s="43"/>
      <c r="B9" s="43"/>
      <c r="C9" s="43"/>
      <c r="D9" s="43"/>
    </row>
    <row r="10" spans="1:6" x14ac:dyDescent="0.2">
      <c r="A10" s="43"/>
      <c r="B10" s="43"/>
      <c r="C10" s="43"/>
      <c r="D10" s="43"/>
    </row>
    <row r="11" spans="1:6" x14ac:dyDescent="0.2">
      <c r="A11" s="43"/>
      <c r="B11" s="43"/>
      <c r="C11" s="43"/>
      <c r="D11" s="43"/>
    </row>
    <row r="12" spans="1:6" x14ac:dyDescent="0.2">
      <c r="A12" s="43"/>
      <c r="B12" s="43"/>
      <c r="C12" s="43"/>
      <c r="D12" s="43"/>
    </row>
    <row r="13" spans="1:6" x14ac:dyDescent="0.2">
      <c r="A13" s="43"/>
      <c r="B13" s="43"/>
      <c r="C13" s="43"/>
      <c r="D13" s="43"/>
    </row>
    <row r="14" spans="1:6" x14ac:dyDescent="0.2">
      <c r="A14" s="43"/>
      <c r="B14" s="43"/>
      <c r="C14" s="43"/>
      <c r="D14" s="43"/>
    </row>
    <row r="15" spans="1:6" x14ac:dyDescent="0.2">
      <c r="A15" s="43"/>
      <c r="B15" s="43"/>
      <c r="C15" s="43"/>
      <c r="D15" s="43"/>
    </row>
    <row r="16" spans="1:6" x14ac:dyDescent="0.2">
      <c r="A16" s="43"/>
      <c r="B16" s="43"/>
      <c r="C16" s="43"/>
      <c r="D16" s="43"/>
    </row>
    <row r="17" spans="1:4" x14ac:dyDescent="0.2">
      <c r="A17" s="43"/>
      <c r="B17" s="43"/>
      <c r="C17" s="43"/>
      <c r="D17" s="4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>
    <pageSetUpPr fitToPage="1"/>
  </sheetPr>
  <dimension ref="A1:K101"/>
  <sheetViews>
    <sheetView tabSelected="1" zoomScaleNormal="100" workbookViewId="0">
      <selection activeCell="C4" sqref="C4:F4"/>
    </sheetView>
  </sheetViews>
  <sheetFormatPr defaultColWidth="9.77734375" defaultRowHeight="15" x14ac:dyDescent="0.2"/>
  <cols>
    <col min="1" max="1" width="8.6640625" customWidth="1"/>
    <col min="2" max="2" width="48.5546875" bestFit="1" customWidth="1"/>
    <col min="3" max="3" width="11.77734375" bestFit="1" customWidth="1"/>
    <col min="4" max="6" width="11" customWidth="1"/>
    <col min="7" max="7" width="13.21875" bestFit="1" customWidth="1"/>
  </cols>
  <sheetData>
    <row r="1" spans="1:6" ht="15.95" customHeight="1" x14ac:dyDescent="0.25">
      <c r="A1" s="11"/>
      <c r="B1" s="11"/>
      <c r="C1" s="23" t="s">
        <v>121</v>
      </c>
      <c r="D1" s="23" t="s">
        <v>121</v>
      </c>
      <c r="E1" s="23" t="s">
        <v>114</v>
      </c>
      <c r="F1" s="23" t="s">
        <v>114</v>
      </c>
    </row>
    <row r="2" spans="1:6" ht="16.5" thickBot="1" x14ac:dyDescent="0.3">
      <c r="A2" s="11"/>
      <c r="B2" s="11"/>
      <c r="C2" s="69" t="s">
        <v>125</v>
      </c>
      <c r="D2" s="24" t="s">
        <v>0</v>
      </c>
      <c r="E2" s="24" t="s">
        <v>108</v>
      </c>
      <c r="F2" s="24" t="s">
        <v>0</v>
      </c>
    </row>
    <row r="3" spans="1:6" ht="7.9" customHeight="1" x14ac:dyDescent="0.2">
      <c r="A3" s="11"/>
      <c r="B3" s="11"/>
      <c r="C3" s="11"/>
      <c r="D3" s="11"/>
      <c r="E3" s="11"/>
      <c r="F3" s="11"/>
    </row>
    <row r="4" spans="1:6" ht="17.25" customHeight="1" x14ac:dyDescent="0.25">
      <c r="A4" s="11"/>
      <c r="B4" s="1" t="s">
        <v>1</v>
      </c>
      <c r="C4" s="72" t="s">
        <v>127</v>
      </c>
      <c r="D4" s="72" t="s">
        <v>128</v>
      </c>
      <c r="E4" s="72" t="s">
        <v>128</v>
      </c>
      <c r="F4" s="72" t="s">
        <v>128</v>
      </c>
    </row>
    <row r="5" spans="1:6" ht="15" customHeight="1" x14ac:dyDescent="0.2">
      <c r="A5" s="12" t="s">
        <v>2</v>
      </c>
      <c r="B5" s="8" t="s">
        <v>123</v>
      </c>
      <c r="C5" s="10">
        <v>13650</v>
      </c>
      <c r="D5" s="10">
        <v>13650</v>
      </c>
      <c r="E5" s="10">
        <v>13123</v>
      </c>
      <c r="F5" s="52">
        <v>15050</v>
      </c>
    </row>
    <row r="6" spans="1:6" ht="19.5" customHeight="1" x14ac:dyDescent="0.25">
      <c r="A6" s="12">
        <v>10.423</v>
      </c>
      <c r="B6" s="64" t="s">
        <v>120</v>
      </c>
      <c r="C6" s="65">
        <v>0</v>
      </c>
      <c r="D6" s="65">
        <v>0</v>
      </c>
      <c r="E6" s="10">
        <v>0</v>
      </c>
      <c r="F6" s="52">
        <v>300</v>
      </c>
    </row>
    <row r="7" spans="1:6" ht="15" customHeight="1" thickBot="1" x14ac:dyDescent="0.25">
      <c r="A7" s="12" t="s">
        <v>3</v>
      </c>
      <c r="B7" s="8" t="s">
        <v>4</v>
      </c>
      <c r="C7" s="42">
        <v>75</v>
      </c>
      <c r="D7" s="42">
        <v>75</v>
      </c>
      <c r="E7" s="42">
        <v>110.8</v>
      </c>
      <c r="F7" s="59">
        <v>100</v>
      </c>
    </row>
    <row r="8" spans="1:6" ht="15" customHeight="1" x14ac:dyDescent="0.2">
      <c r="A8" s="13"/>
      <c r="B8" s="8" t="s">
        <v>5</v>
      </c>
      <c r="C8" s="10">
        <f>SUM(C5:C7)</f>
        <v>13725</v>
      </c>
      <c r="D8" s="10">
        <f>SUM(D5:D7)</f>
        <v>13725</v>
      </c>
      <c r="E8" s="10">
        <f>SUM(E5:E7)</f>
        <v>13233.8</v>
      </c>
      <c r="F8" s="10">
        <f>SUM(F5:F7)</f>
        <v>15450</v>
      </c>
    </row>
    <row r="9" spans="1:6" ht="7.9" customHeight="1" x14ac:dyDescent="0.2">
      <c r="A9" s="13"/>
      <c r="B9" s="14"/>
      <c r="C9" s="36"/>
      <c r="D9" s="36"/>
      <c r="E9" s="36"/>
      <c r="F9" s="53"/>
    </row>
    <row r="10" spans="1:6" ht="15.75" x14ac:dyDescent="0.25">
      <c r="A10" s="13"/>
      <c r="B10" s="4" t="s">
        <v>6</v>
      </c>
      <c r="C10" s="37"/>
      <c r="D10" s="37"/>
      <c r="E10" s="37"/>
      <c r="F10" s="54"/>
    </row>
    <row r="11" spans="1:6" ht="15" customHeight="1" x14ac:dyDescent="0.2">
      <c r="A11" s="13"/>
      <c r="B11" s="15" t="s">
        <v>7</v>
      </c>
      <c r="C11" s="38"/>
      <c r="D11" s="38"/>
      <c r="E11" s="38"/>
      <c r="F11" s="55"/>
    </row>
    <row r="12" spans="1:6" ht="15" customHeight="1" x14ac:dyDescent="0.2">
      <c r="A12" s="13" t="s">
        <v>96</v>
      </c>
      <c r="B12" s="8" t="s">
        <v>97</v>
      </c>
      <c r="C12" s="65">
        <v>200</v>
      </c>
      <c r="D12" s="65">
        <v>200</v>
      </c>
      <c r="E12" s="10">
        <v>472.38</v>
      </c>
      <c r="F12" s="52">
        <v>150</v>
      </c>
    </row>
    <row r="13" spans="1:6" ht="15" customHeight="1" x14ac:dyDescent="0.2">
      <c r="A13" s="12" t="s">
        <v>8</v>
      </c>
      <c r="B13" s="8" t="s">
        <v>9</v>
      </c>
      <c r="C13" s="65">
        <v>300</v>
      </c>
      <c r="D13" s="65">
        <v>300</v>
      </c>
      <c r="E13" s="10">
        <v>60.32</v>
      </c>
      <c r="F13" s="52">
        <v>200</v>
      </c>
    </row>
    <row r="14" spans="1:6" ht="15" customHeight="1" x14ac:dyDescent="0.2">
      <c r="A14" s="12" t="s">
        <v>79</v>
      </c>
      <c r="B14" s="8" t="s">
        <v>80</v>
      </c>
      <c r="C14" s="65">
        <v>150</v>
      </c>
      <c r="D14" s="65">
        <v>150</v>
      </c>
      <c r="E14" s="10">
        <v>0</v>
      </c>
      <c r="F14" s="52">
        <v>150</v>
      </c>
    </row>
    <row r="15" spans="1:6" ht="15" customHeight="1" x14ac:dyDescent="0.2">
      <c r="A15" s="12" t="s">
        <v>10</v>
      </c>
      <c r="B15" s="8" t="s">
        <v>11</v>
      </c>
      <c r="C15" s="65">
        <v>50</v>
      </c>
      <c r="D15" s="65">
        <v>50</v>
      </c>
      <c r="E15" s="10">
        <v>0</v>
      </c>
      <c r="F15" s="52">
        <v>250</v>
      </c>
    </row>
    <row r="16" spans="1:6" ht="15" customHeight="1" x14ac:dyDescent="0.2">
      <c r="A16" s="12" t="s">
        <v>118</v>
      </c>
      <c r="B16" s="8" t="s">
        <v>119</v>
      </c>
      <c r="C16" s="65">
        <v>200</v>
      </c>
      <c r="D16" s="65">
        <v>200</v>
      </c>
      <c r="E16" s="10">
        <v>204</v>
      </c>
      <c r="F16" s="52">
        <v>180</v>
      </c>
    </row>
    <row r="17" spans="1:6" ht="15" customHeight="1" x14ac:dyDescent="0.2">
      <c r="A17" s="12" t="s">
        <v>12</v>
      </c>
      <c r="B17" s="8" t="s">
        <v>86</v>
      </c>
      <c r="C17" s="65">
        <v>50</v>
      </c>
      <c r="D17" s="65">
        <v>50</v>
      </c>
      <c r="E17" s="10">
        <v>29.05</v>
      </c>
      <c r="F17" s="52">
        <v>75</v>
      </c>
    </row>
    <row r="18" spans="1:6" ht="15" customHeight="1" x14ac:dyDescent="0.2">
      <c r="A18" s="12" t="s">
        <v>13</v>
      </c>
      <c r="B18" s="8" t="s">
        <v>14</v>
      </c>
      <c r="C18" s="65">
        <v>250</v>
      </c>
      <c r="D18" s="65">
        <v>250</v>
      </c>
      <c r="E18" s="10">
        <v>37.18</v>
      </c>
      <c r="F18" s="52">
        <v>350</v>
      </c>
    </row>
    <row r="19" spans="1:6" ht="15" customHeight="1" x14ac:dyDescent="0.2">
      <c r="A19" s="12" t="s">
        <v>15</v>
      </c>
      <c r="B19" s="8" t="s">
        <v>16</v>
      </c>
      <c r="C19" s="65">
        <v>100</v>
      </c>
      <c r="D19" s="65">
        <v>100</v>
      </c>
      <c r="E19" s="10">
        <v>75.69</v>
      </c>
      <c r="F19" s="52">
        <v>100</v>
      </c>
    </row>
    <row r="20" spans="1:6" ht="15" customHeight="1" x14ac:dyDescent="0.2">
      <c r="A20" s="13" t="s">
        <v>59</v>
      </c>
      <c r="B20" s="6" t="s">
        <v>81</v>
      </c>
      <c r="C20" s="65">
        <v>5150</v>
      </c>
      <c r="D20" s="65">
        <v>5150</v>
      </c>
      <c r="E20" s="67">
        <v>3862.5</v>
      </c>
      <c r="F20" s="52">
        <v>5150</v>
      </c>
    </row>
    <row r="21" spans="1:6" ht="15" customHeight="1" thickBot="1" x14ac:dyDescent="0.25">
      <c r="A21" s="13"/>
      <c r="B21" s="14" t="s">
        <v>17</v>
      </c>
      <c r="C21" s="66">
        <v>0</v>
      </c>
      <c r="D21" s="66">
        <v>0</v>
      </c>
      <c r="E21" s="41">
        <v>0</v>
      </c>
      <c r="F21" s="59">
        <v>0</v>
      </c>
    </row>
    <row r="22" spans="1:6" ht="15" customHeight="1" x14ac:dyDescent="0.2">
      <c r="A22" s="13"/>
      <c r="B22" s="8" t="s">
        <v>18</v>
      </c>
      <c r="C22" s="10">
        <f>SUM(C12:C21)</f>
        <v>6450</v>
      </c>
      <c r="D22" s="10">
        <f>SUM(D12:D21)</f>
        <v>6450</v>
      </c>
      <c r="E22" s="10">
        <f>SUM(E12:E21)</f>
        <v>4741.12</v>
      </c>
      <c r="F22" s="10">
        <f>SUM(F12:F21)</f>
        <v>6605</v>
      </c>
    </row>
    <row r="23" spans="1:6" ht="15" customHeight="1" x14ac:dyDescent="0.2">
      <c r="A23" s="13"/>
      <c r="B23" s="14"/>
      <c r="C23" s="36"/>
      <c r="D23" s="36"/>
      <c r="E23" s="36"/>
      <c r="F23" s="53"/>
    </row>
    <row r="24" spans="1:6" ht="15" customHeight="1" x14ac:dyDescent="0.2">
      <c r="A24" s="13"/>
      <c r="B24" s="15" t="s">
        <v>19</v>
      </c>
      <c r="C24" s="38"/>
      <c r="D24" s="38"/>
      <c r="E24" s="38"/>
      <c r="F24" s="55"/>
    </row>
    <row r="25" spans="1:6" ht="15" customHeight="1" x14ac:dyDescent="0.2">
      <c r="A25" s="12" t="s">
        <v>20</v>
      </c>
      <c r="B25" s="8" t="s">
        <v>21</v>
      </c>
      <c r="C25" s="65">
        <v>2000</v>
      </c>
      <c r="D25" s="65">
        <v>2000</v>
      </c>
      <c r="E25" s="10">
        <v>1612.81</v>
      </c>
      <c r="F25" s="52">
        <v>2200</v>
      </c>
    </row>
    <row r="26" spans="1:6" ht="15" customHeight="1" x14ac:dyDescent="0.2">
      <c r="A26" s="12" t="s">
        <v>22</v>
      </c>
      <c r="B26" s="8" t="s">
        <v>23</v>
      </c>
      <c r="C26" s="65">
        <v>215</v>
      </c>
      <c r="D26" s="65">
        <v>215</v>
      </c>
      <c r="E26" s="10">
        <v>113.98</v>
      </c>
      <c r="F26" s="52">
        <v>215</v>
      </c>
    </row>
    <row r="27" spans="1:6" ht="15" customHeight="1" x14ac:dyDescent="0.2">
      <c r="A27" s="12" t="s">
        <v>24</v>
      </c>
      <c r="B27" s="8" t="s">
        <v>25</v>
      </c>
      <c r="C27" s="65">
        <v>215</v>
      </c>
      <c r="D27" s="65">
        <v>215</v>
      </c>
      <c r="E27" s="10">
        <v>197.96</v>
      </c>
      <c r="F27" s="52">
        <v>215</v>
      </c>
    </row>
    <row r="28" spans="1:6" ht="15" customHeight="1" x14ac:dyDescent="0.2">
      <c r="A28" s="12" t="s">
        <v>26</v>
      </c>
      <c r="B28" s="8" t="s">
        <v>27</v>
      </c>
      <c r="C28" s="65">
        <v>180</v>
      </c>
      <c r="D28" s="65">
        <v>180</v>
      </c>
      <c r="E28" s="10">
        <v>180</v>
      </c>
      <c r="F28" s="52">
        <v>180</v>
      </c>
    </row>
    <row r="29" spans="1:6" ht="15" customHeight="1" x14ac:dyDescent="0.2">
      <c r="A29" s="12" t="s">
        <v>28</v>
      </c>
      <c r="B29" s="68" t="s">
        <v>126</v>
      </c>
      <c r="C29" s="70">
        <v>0</v>
      </c>
      <c r="D29" s="65">
        <v>650</v>
      </c>
      <c r="E29" s="10">
        <v>0</v>
      </c>
      <c r="F29" s="52">
        <v>100</v>
      </c>
    </row>
    <row r="30" spans="1:6" ht="15" customHeight="1" x14ac:dyDescent="0.2">
      <c r="A30" s="13"/>
      <c r="B30" s="8" t="s">
        <v>29</v>
      </c>
      <c r="C30" s="65">
        <f>SUM(C73)</f>
        <v>1984.5</v>
      </c>
      <c r="D30" s="65">
        <f>SUM(D73)</f>
        <v>1944</v>
      </c>
      <c r="E30" s="10">
        <f>SUM(E73)</f>
        <v>537.70000000000005</v>
      </c>
      <c r="F30" s="10">
        <f>SUM(F73)</f>
        <v>1944</v>
      </c>
    </row>
    <row r="31" spans="1:6" ht="15.75" thickBot="1" x14ac:dyDescent="0.25">
      <c r="A31" s="12" t="s">
        <v>30</v>
      </c>
      <c r="B31" s="8" t="s">
        <v>87</v>
      </c>
      <c r="C31" s="66">
        <v>0</v>
      </c>
      <c r="D31" s="66">
        <v>0</v>
      </c>
      <c r="E31" s="42">
        <v>32.020000000000003</v>
      </c>
      <c r="F31" s="59">
        <v>0</v>
      </c>
    </row>
    <row r="32" spans="1:6" ht="15" customHeight="1" x14ac:dyDescent="0.2">
      <c r="A32" s="13"/>
      <c r="B32" s="8" t="s">
        <v>31</v>
      </c>
      <c r="C32" s="10">
        <f>SUM(C25:C31)</f>
        <v>4594.5</v>
      </c>
      <c r="D32" s="10">
        <f>SUM(D25:D31)</f>
        <v>5204</v>
      </c>
      <c r="E32" s="10">
        <f>SUM(E25:E31)</f>
        <v>2674.47</v>
      </c>
      <c r="F32" s="10">
        <f>SUM(F25:F31)</f>
        <v>4854</v>
      </c>
    </row>
    <row r="33" spans="1:6" ht="15" customHeight="1" x14ac:dyDescent="0.2">
      <c r="A33" s="13"/>
      <c r="B33" s="14"/>
      <c r="C33" s="36"/>
      <c r="D33" s="36"/>
      <c r="E33" s="36"/>
      <c r="F33" s="53"/>
    </row>
    <row r="34" spans="1:6" ht="15" customHeight="1" x14ac:dyDescent="0.2">
      <c r="A34" s="13"/>
      <c r="B34" s="16" t="s">
        <v>32</v>
      </c>
      <c r="C34" s="39"/>
      <c r="D34" s="39"/>
      <c r="E34" s="39"/>
      <c r="F34" s="56"/>
    </row>
    <row r="35" spans="1:6" ht="15" customHeight="1" x14ac:dyDescent="0.2">
      <c r="A35" s="12" t="s">
        <v>33</v>
      </c>
      <c r="B35" s="8" t="s">
        <v>78</v>
      </c>
      <c r="C35" s="65">
        <v>40.5</v>
      </c>
      <c r="D35" s="65">
        <v>40.5</v>
      </c>
      <c r="E35" s="10">
        <v>40</v>
      </c>
      <c r="F35" s="52">
        <v>40.5</v>
      </c>
    </row>
    <row r="36" spans="1:6" ht="19.5" customHeight="1" x14ac:dyDescent="0.25">
      <c r="A36" s="12">
        <v>10.685</v>
      </c>
      <c r="B36" s="8" t="s">
        <v>120</v>
      </c>
      <c r="C36" s="65">
        <v>0</v>
      </c>
      <c r="D36" s="65">
        <v>0</v>
      </c>
      <c r="E36" s="10">
        <v>0</v>
      </c>
      <c r="F36" s="52">
        <v>300</v>
      </c>
    </row>
    <row r="37" spans="1:6" ht="15" customHeight="1" x14ac:dyDescent="0.2">
      <c r="A37" s="12">
        <v>10.686999999999999</v>
      </c>
      <c r="B37" s="8" t="s">
        <v>107</v>
      </c>
      <c r="C37" s="65">
        <v>1000</v>
      </c>
      <c r="D37" s="65">
        <v>1000</v>
      </c>
      <c r="E37" s="10">
        <v>1295</v>
      </c>
      <c r="F37" s="52">
        <v>1800</v>
      </c>
    </row>
    <row r="38" spans="1:6" ht="15" customHeight="1" x14ac:dyDescent="0.2">
      <c r="A38" s="12" t="s">
        <v>34</v>
      </c>
      <c r="B38" s="8" t="s">
        <v>84</v>
      </c>
      <c r="C38" s="65">
        <v>40.5</v>
      </c>
      <c r="D38" s="65">
        <v>40.5</v>
      </c>
      <c r="E38" s="10">
        <v>0</v>
      </c>
      <c r="F38" s="52">
        <v>40.5</v>
      </c>
    </row>
    <row r="39" spans="1:6" ht="15" customHeight="1" x14ac:dyDescent="0.2">
      <c r="A39" s="12" t="s">
        <v>35</v>
      </c>
      <c r="B39" s="8" t="s">
        <v>77</v>
      </c>
      <c r="C39" s="65">
        <v>40.5</v>
      </c>
      <c r="D39" s="65">
        <v>40.5</v>
      </c>
      <c r="E39" s="10">
        <v>40.5</v>
      </c>
      <c r="F39" s="52">
        <v>40.5</v>
      </c>
    </row>
    <row r="40" spans="1:6" ht="15" customHeight="1" x14ac:dyDescent="0.2">
      <c r="A40" s="12">
        <v>10.695</v>
      </c>
      <c r="B40" s="8" t="s">
        <v>88</v>
      </c>
      <c r="C40" s="65">
        <v>40.5</v>
      </c>
      <c r="D40" s="65">
        <v>40.5</v>
      </c>
      <c r="E40" s="10">
        <v>0</v>
      </c>
      <c r="F40" s="52">
        <v>40.5</v>
      </c>
    </row>
    <row r="41" spans="1:6" ht="15" customHeight="1" x14ac:dyDescent="0.2">
      <c r="A41" s="12" t="s">
        <v>103</v>
      </c>
      <c r="B41" s="8" t="s">
        <v>102</v>
      </c>
      <c r="C41" s="65">
        <v>40.5</v>
      </c>
      <c r="D41" s="65">
        <v>40.5</v>
      </c>
      <c r="E41" s="10">
        <v>0</v>
      </c>
      <c r="F41" s="52">
        <v>40.5</v>
      </c>
    </row>
    <row r="42" spans="1:6" ht="15" customHeight="1" x14ac:dyDescent="0.2">
      <c r="A42" s="12" t="s">
        <v>36</v>
      </c>
      <c r="B42" s="8" t="s">
        <v>37</v>
      </c>
      <c r="C42" s="65">
        <v>0</v>
      </c>
      <c r="D42" s="65">
        <v>0</v>
      </c>
      <c r="E42" s="10">
        <v>0</v>
      </c>
      <c r="F42" s="52">
        <v>0</v>
      </c>
    </row>
    <row r="43" spans="1:6" x14ac:dyDescent="0.2">
      <c r="A43" s="12">
        <v>10.699</v>
      </c>
      <c r="B43" s="8" t="s">
        <v>57</v>
      </c>
      <c r="C43" s="65">
        <v>200</v>
      </c>
      <c r="D43" s="65">
        <v>200</v>
      </c>
      <c r="E43" s="10">
        <v>0</v>
      </c>
      <c r="F43" s="52">
        <v>1000</v>
      </c>
    </row>
    <row r="44" spans="1:6" ht="15.75" thickBot="1" x14ac:dyDescent="0.25">
      <c r="A44" s="12" t="s">
        <v>82</v>
      </c>
      <c r="B44" s="8" t="s">
        <v>83</v>
      </c>
      <c r="C44" s="66">
        <v>500</v>
      </c>
      <c r="D44" s="66">
        <v>500</v>
      </c>
      <c r="E44" s="42">
        <v>0</v>
      </c>
      <c r="F44" s="59">
        <v>500</v>
      </c>
    </row>
    <row r="45" spans="1:6" ht="15" customHeight="1" x14ac:dyDescent="0.2">
      <c r="A45" s="13"/>
      <c r="B45" s="8" t="s">
        <v>38</v>
      </c>
      <c r="C45" s="10">
        <f>SUM(C35:C44)</f>
        <v>1902.5</v>
      </c>
      <c r="D45" s="10">
        <f>SUM(D35:D44)</f>
        <v>1902.5</v>
      </c>
      <c r="E45" s="10">
        <f>SUM(E35:E44)</f>
        <v>1375.5</v>
      </c>
      <c r="F45" s="10">
        <f>SUM(F35:F44)</f>
        <v>3802.5</v>
      </c>
    </row>
    <row r="46" spans="1:6" ht="15" customHeight="1" x14ac:dyDescent="0.2">
      <c r="A46" s="13"/>
      <c r="B46" s="8"/>
      <c r="C46" s="10"/>
      <c r="D46" s="10"/>
      <c r="E46" s="10"/>
      <c r="F46" s="52"/>
    </row>
    <row r="47" spans="1:6" ht="15.75" thickBot="1" x14ac:dyDescent="0.25">
      <c r="A47" s="13"/>
      <c r="B47" s="8" t="s">
        <v>73</v>
      </c>
      <c r="C47" s="9">
        <f>SUM(C22+C32+C45)</f>
        <v>12947</v>
      </c>
      <c r="D47" s="9">
        <f>SUM(D22+D32+D45)</f>
        <v>13556.5</v>
      </c>
      <c r="E47" s="9">
        <f>SUM(E22+E32+E45)</f>
        <v>8791.09</v>
      </c>
      <c r="F47" s="9">
        <f>SUM(F22+F32+F45)</f>
        <v>15261.5</v>
      </c>
    </row>
    <row r="48" spans="1:6" ht="15" customHeight="1" x14ac:dyDescent="0.2">
      <c r="A48" s="13"/>
      <c r="B48" s="8"/>
      <c r="C48" s="10"/>
      <c r="D48" s="10"/>
      <c r="E48" s="10"/>
      <c r="F48" s="52"/>
    </row>
    <row r="49" spans="1:11" ht="16.5" thickBot="1" x14ac:dyDescent="0.3">
      <c r="A49" s="13"/>
      <c r="B49" s="4" t="s">
        <v>74</v>
      </c>
      <c r="C49" s="9">
        <f>SUM(C8-C47)</f>
        <v>778</v>
      </c>
      <c r="D49" s="9">
        <f>SUM(D8-D47)</f>
        <v>168.5</v>
      </c>
      <c r="E49" s="9">
        <f>SUM(E8-E47)</f>
        <v>4442.7099999999991</v>
      </c>
      <c r="F49" s="9">
        <f>SUM(F8-F47)</f>
        <v>188.5</v>
      </c>
    </row>
    <row r="50" spans="1:11" ht="7.9" customHeight="1" x14ac:dyDescent="0.2">
      <c r="A50" s="13"/>
      <c r="B50" s="7" t="s">
        <v>39</v>
      </c>
      <c r="C50" s="38"/>
      <c r="D50" s="38"/>
      <c r="E50" s="38"/>
      <c r="F50" s="55"/>
    </row>
    <row r="51" spans="1:11" ht="7.9" customHeight="1" x14ac:dyDescent="0.2">
      <c r="A51" s="13"/>
      <c r="B51" s="7"/>
      <c r="C51" s="38"/>
      <c r="D51" s="38"/>
      <c r="E51" s="38"/>
      <c r="F51" s="55"/>
    </row>
    <row r="52" spans="1:11" ht="15" customHeight="1" x14ac:dyDescent="0.2">
      <c r="A52" s="13"/>
      <c r="B52" s="7" t="s">
        <v>89</v>
      </c>
      <c r="C52" s="38"/>
      <c r="D52" s="38"/>
      <c r="E52" s="38"/>
      <c r="F52" s="55"/>
    </row>
    <row r="53" spans="1:11" ht="15" customHeight="1" x14ac:dyDescent="0.2">
      <c r="A53" s="35">
        <v>20.920999999999999</v>
      </c>
      <c r="B53" s="8" t="s">
        <v>90</v>
      </c>
      <c r="C53" s="10">
        <v>0</v>
      </c>
      <c r="D53" s="10">
        <v>0</v>
      </c>
      <c r="E53" s="62">
        <v>0</v>
      </c>
      <c r="F53" s="10">
        <v>0</v>
      </c>
    </row>
    <row r="54" spans="1:11" ht="16.899999999999999" customHeight="1" x14ac:dyDescent="0.25">
      <c r="A54" s="13"/>
      <c r="B54" s="4" t="s">
        <v>71</v>
      </c>
      <c r="C54" s="60">
        <f>SUM(C49:C53)</f>
        <v>778</v>
      </c>
      <c r="D54" s="60">
        <f>SUM(D49:D53)</f>
        <v>168.5</v>
      </c>
      <c r="E54" s="60">
        <f>SUM(E49:E53)</f>
        <v>4442.7099999999991</v>
      </c>
      <c r="F54" s="60">
        <f>SUM(F49:F53)</f>
        <v>188.5</v>
      </c>
    </row>
    <row r="55" spans="1:11" ht="16.899999999999999" customHeight="1" x14ac:dyDescent="0.25">
      <c r="A55" s="13"/>
      <c r="B55" s="4"/>
      <c r="C55" s="37"/>
      <c r="D55" s="37"/>
      <c r="E55" s="37"/>
      <c r="F55" s="54"/>
    </row>
    <row r="56" spans="1:11" ht="16.899999999999999" customHeight="1" x14ac:dyDescent="0.25">
      <c r="A56" s="13"/>
      <c r="B56" s="61" t="s">
        <v>124</v>
      </c>
      <c r="C56" s="37"/>
      <c r="D56" s="37"/>
      <c r="E56" s="37"/>
      <c r="F56" s="54"/>
    </row>
    <row r="57" spans="1:11" ht="16.899999999999999" customHeight="1" x14ac:dyDescent="0.25">
      <c r="A57" s="13"/>
      <c r="B57" s="4"/>
      <c r="C57" s="37"/>
      <c r="D57" s="37"/>
      <c r="E57" s="37"/>
      <c r="F57" s="54"/>
    </row>
    <row r="58" spans="1:11" ht="16.899999999999999" customHeight="1" x14ac:dyDescent="0.25">
      <c r="A58" s="13"/>
      <c r="B58" s="4"/>
      <c r="C58" s="37"/>
      <c r="D58" s="37"/>
      <c r="E58" s="37"/>
      <c r="F58" s="54"/>
    </row>
    <row r="59" spans="1:11" ht="16.899999999999999" customHeight="1" x14ac:dyDescent="0.25">
      <c r="A59" s="13"/>
      <c r="B59" s="4"/>
      <c r="C59" s="37"/>
      <c r="D59" s="37"/>
      <c r="E59" s="37"/>
      <c r="F59" s="54"/>
      <c r="H59" s="71" t="s">
        <v>122</v>
      </c>
      <c r="I59" s="71"/>
      <c r="J59" s="71"/>
      <c r="K59" s="71"/>
    </row>
    <row r="60" spans="1:11" ht="16.899999999999999" customHeight="1" x14ac:dyDescent="0.25">
      <c r="A60" s="13"/>
      <c r="B60" s="6"/>
      <c r="C60" s="23" t="s">
        <v>121</v>
      </c>
      <c r="D60" s="23" t="s">
        <v>121</v>
      </c>
      <c r="E60" s="23" t="s">
        <v>114</v>
      </c>
      <c r="F60" s="23" t="s">
        <v>114</v>
      </c>
      <c r="H60" s="48"/>
      <c r="I60" s="49"/>
      <c r="J60" s="49"/>
      <c r="K60" s="50"/>
    </row>
    <row r="61" spans="1:11" ht="16.899999999999999" customHeight="1" thickBot="1" x14ac:dyDescent="0.3">
      <c r="A61" s="13"/>
      <c r="B61" s="6"/>
      <c r="C61" s="69" t="s">
        <v>125</v>
      </c>
      <c r="D61" s="24" t="s">
        <v>0</v>
      </c>
      <c r="E61" s="24" t="s">
        <v>108</v>
      </c>
      <c r="F61" s="24" t="s">
        <v>0</v>
      </c>
      <c r="H61" s="26"/>
      <c r="I61" s="27" t="s">
        <v>64</v>
      </c>
      <c r="J61" s="27" t="s">
        <v>65</v>
      </c>
      <c r="K61" s="28" t="s">
        <v>0</v>
      </c>
    </row>
    <row r="62" spans="1:11" ht="16.899999999999999" customHeight="1" x14ac:dyDescent="0.2">
      <c r="A62" s="13"/>
      <c r="B62" s="15" t="s">
        <v>75</v>
      </c>
      <c r="C62" s="38"/>
      <c r="D62" s="38"/>
      <c r="E62" s="38"/>
      <c r="F62" s="55"/>
      <c r="H62" s="26"/>
      <c r="I62" s="2"/>
      <c r="J62" s="2"/>
      <c r="K62" s="29"/>
    </row>
    <row r="63" spans="1:11" ht="16.899999999999999" customHeight="1" x14ac:dyDescent="0.2">
      <c r="A63" s="12" t="s">
        <v>40</v>
      </c>
      <c r="B63" s="8" t="s">
        <v>41</v>
      </c>
      <c r="C63" s="65">
        <f>SUM(I63*40.5)</f>
        <v>243</v>
      </c>
      <c r="D63" s="65">
        <f>SUM(J63*40.5)</f>
        <v>243</v>
      </c>
      <c r="E63" s="10">
        <v>123.18</v>
      </c>
      <c r="F63" s="52">
        <f t="shared" ref="F63:F71" si="0">SUM(K63)</f>
        <v>243</v>
      </c>
      <c r="H63" s="30" t="s">
        <v>41</v>
      </c>
      <c r="I63" s="27">
        <v>6</v>
      </c>
      <c r="J63" s="27">
        <v>6</v>
      </c>
      <c r="K63" s="31">
        <f>SUM(J63*40.5)</f>
        <v>243</v>
      </c>
    </row>
    <row r="64" spans="1:11" ht="16.899999999999999" customHeight="1" x14ac:dyDescent="0.2">
      <c r="A64" s="12" t="s">
        <v>42</v>
      </c>
      <c r="B64" s="8" t="s">
        <v>43</v>
      </c>
      <c r="C64" s="65">
        <f t="shared" ref="C64:D71" si="1">SUM(I64*40.5)</f>
        <v>162</v>
      </c>
      <c r="D64" s="65">
        <f t="shared" si="1"/>
        <v>162</v>
      </c>
      <c r="E64" s="10">
        <v>121.5</v>
      </c>
      <c r="F64" s="52">
        <f t="shared" si="0"/>
        <v>162</v>
      </c>
      <c r="H64" s="30" t="s">
        <v>43</v>
      </c>
      <c r="I64" s="27">
        <v>4</v>
      </c>
      <c r="J64" s="27">
        <v>4</v>
      </c>
      <c r="K64" s="31">
        <f t="shared" ref="K64:K71" si="2">SUM(J64*40.5)</f>
        <v>162</v>
      </c>
    </row>
    <row r="65" spans="1:11" ht="15.95" customHeight="1" x14ac:dyDescent="0.2">
      <c r="A65" s="12" t="s">
        <v>44</v>
      </c>
      <c r="B65" s="8" t="s">
        <v>45</v>
      </c>
      <c r="C65" s="65">
        <f t="shared" si="1"/>
        <v>445.5</v>
      </c>
      <c r="D65" s="65">
        <f t="shared" si="1"/>
        <v>445.5</v>
      </c>
      <c r="E65" s="10">
        <v>0</v>
      </c>
      <c r="F65" s="52">
        <f t="shared" si="0"/>
        <v>445.5</v>
      </c>
      <c r="H65" s="30" t="s">
        <v>45</v>
      </c>
      <c r="I65" s="27">
        <v>11</v>
      </c>
      <c r="J65" s="27">
        <v>11</v>
      </c>
      <c r="K65" s="31">
        <f t="shared" si="2"/>
        <v>445.5</v>
      </c>
    </row>
    <row r="66" spans="1:11" ht="15" customHeight="1" x14ac:dyDescent="0.2">
      <c r="A66" s="12" t="s">
        <v>46</v>
      </c>
      <c r="B66" s="8" t="s">
        <v>72</v>
      </c>
      <c r="C66" s="65">
        <f t="shared" si="1"/>
        <v>324</v>
      </c>
      <c r="D66" s="65">
        <f t="shared" si="1"/>
        <v>324</v>
      </c>
      <c r="E66" s="10">
        <v>90.52</v>
      </c>
      <c r="F66" s="52">
        <f t="shared" si="0"/>
        <v>324</v>
      </c>
      <c r="H66" s="30" t="s">
        <v>72</v>
      </c>
      <c r="I66" s="27">
        <v>8</v>
      </c>
      <c r="J66" s="27">
        <v>8</v>
      </c>
      <c r="K66" s="31">
        <f t="shared" si="2"/>
        <v>324</v>
      </c>
    </row>
    <row r="67" spans="1:11" ht="15" customHeight="1" x14ac:dyDescent="0.2">
      <c r="A67" s="12" t="s">
        <v>47</v>
      </c>
      <c r="B67" s="8" t="s">
        <v>48</v>
      </c>
      <c r="C67" s="65">
        <f t="shared" si="1"/>
        <v>162</v>
      </c>
      <c r="D67" s="65">
        <f t="shared" si="1"/>
        <v>162</v>
      </c>
      <c r="E67" s="10">
        <v>0</v>
      </c>
      <c r="F67" s="52">
        <f t="shared" si="0"/>
        <v>162</v>
      </c>
      <c r="H67" s="30" t="s">
        <v>48</v>
      </c>
      <c r="I67" s="27">
        <v>4</v>
      </c>
      <c r="J67" s="27">
        <v>4</v>
      </c>
      <c r="K67" s="31">
        <f t="shared" si="2"/>
        <v>162</v>
      </c>
    </row>
    <row r="68" spans="1:11" ht="15" customHeight="1" x14ac:dyDescent="0.2">
      <c r="A68" s="12" t="s">
        <v>49</v>
      </c>
      <c r="B68" s="8" t="s">
        <v>50</v>
      </c>
      <c r="C68" s="65">
        <f t="shared" si="1"/>
        <v>162</v>
      </c>
      <c r="D68" s="65">
        <f t="shared" si="1"/>
        <v>121.5</v>
      </c>
      <c r="E68" s="10">
        <v>0</v>
      </c>
      <c r="F68" s="52">
        <f t="shared" si="0"/>
        <v>121.5</v>
      </c>
      <c r="H68" s="30" t="s">
        <v>50</v>
      </c>
      <c r="I68" s="27">
        <v>4</v>
      </c>
      <c r="J68" s="27">
        <v>3</v>
      </c>
      <c r="K68" s="31">
        <f t="shared" si="2"/>
        <v>121.5</v>
      </c>
    </row>
    <row r="69" spans="1:11" ht="15" customHeight="1" x14ac:dyDescent="0.2">
      <c r="A69" s="12" t="s">
        <v>51</v>
      </c>
      <c r="B69" s="8" t="s">
        <v>52</v>
      </c>
      <c r="C69" s="65">
        <f t="shared" si="1"/>
        <v>202.5</v>
      </c>
      <c r="D69" s="65">
        <f t="shared" si="1"/>
        <v>202.5</v>
      </c>
      <c r="E69" s="10">
        <v>0</v>
      </c>
      <c r="F69" s="52">
        <f t="shared" si="0"/>
        <v>202.5</v>
      </c>
      <c r="H69" s="30" t="s">
        <v>52</v>
      </c>
      <c r="I69" s="27">
        <v>5</v>
      </c>
      <c r="J69" s="27">
        <v>5</v>
      </c>
      <c r="K69" s="31">
        <f t="shared" si="2"/>
        <v>202.5</v>
      </c>
    </row>
    <row r="70" spans="1:11" ht="15" customHeight="1" x14ac:dyDescent="0.2">
      <c r="A70" s="12" t="s">
        <v>53</v>
      </c>
      <c r="B70" s="8" t="s">
        <v>54</v>
      </c>
      <c r="C70" s="65">
        <f t="shared" si="1"/>
        <v>202.5</v>
      </c>
      <c r="D70" s="65">
        <f t="shared" si="1"/>
        <v>202.5</v>
      </c>
      <c r="E70" s="10">
        <v>202.5</v>
      </c>
      <c r="F70" s="52">
        <f t="shared" si="0"/>
        <v>202.5</v>
      </c>
      <c r="H70" s="30" t="s">
        <v>54</v>
      </c>
      <c r="I70" s="27">
        <v>5</v>
      </c>
      <c r="J70" s="27">
        <v>5</v>
      </c>
      <c r="K70" s="31">
        <f t="shared" si="2"/>
        <v>202.5</v>
      </c>
    </row>
    <row r="71" spans="1:11" ht="15" customHeight="1" x14ac:dyDescent="0.2">
      <c r="A71" s="12" t="s">
        <v>55</v>
      </c>
      <c r="B71" s="8" t="s">
        <v>56</v>
      </c>
      <c r="C71" s="65">
        <f t="shared" si="1"/>
        <v>81</v>
      </c>
      <c r="D71" s="65">
        <f t="shared" si="1"/>
        <v>81</v>
      </c>
      <c r="E71" s="10">
        <v>0</v>
      </c>
      <c r="F71" s="52">
        <f t="shared" si="0"/>
        <v>81</v>
      </c>
      <c r="H71" s="30" t="s">
        <v>56</v>
      </c>
      <c r="I71" s="27">
        <v>2</v>
      </c>
      <c r="J71" s="27">
        <v>2</v>
      </c>
      <c r="K71" s="31">
        <f t="shared" si="2"/>
        <v>81</v>
      </c>
    </row>
    <row r="72" spans="1:11" ht="15" customHeight="1" x14ac:dyDescent="0.2">
      <c r="A72" s="13"/>
      <c r="B72" s="14" t="s">
        <v>39</v>
      </c>
      <c r="C72" s="36"/>
      <c r="D72" s="36"/>
      <c r="E72" s="36"/>
      <c r="F72" s="53"/>
      <c r="H72" s="26" t="s">
        <v>101</v>
      </c>
      <c r="I72" s="27">
        <v>1</v>
      </c>
      <c r="J72" s="27">
        <v>0</v>
      </c>
      <c r="K72" s="31">
        <v>0</v>
      </c>
    </row>
    <row r="73" spans="1:11" ht="15" customHeight="1" thickBot="1" x14ac:dyDescent="0.25">
      <c r="A73" s="13"/>
      <c r="B73" s="8" t="s">
        <v>76</v>
      </c>
      <c r="C73" s="21">
        <f>SUM(C63:C72)</f>
        <v>1984.5</v>
      </c>
      <c r="D73" s="21">
        <f>SUM(D63:D72)</f>
        <v>1944</v>
      </c>
      <c r="E73" s="21">
        <f>SUM(E63:E72)</f>
        <v>537.70000000000005</v>
      </c>
      <c r="F73" s="21">
        <f>SUM(F63:F72)</f>
        <v>1944</v>
      </c>
      <c r="H73" s="32" t="s">
        <v>58</v>
      </c>
      <c r="I73" s="33">
        <f>SUM(I63:I72)</f>
        <v>50</v>
      </c>
      <c r="J73" s="33">
        <f>SUM(J63:J72)</f>
        <v>48</v>
      </c>
      <c r="K73" s="34">
        <f>SUM(K63:K72)</f>
        <v>1944</v>
      </c>
    </row>
    <row r="74" spans="1:11" ht="15" customHeight="1" thickTop="1" x14ac:dyDescent="0.2">
      <c r="A74" s="2"/>
      <c r="B74" s="3"/>
      <c r="C74" s="40"/>
      <c r="D74" s="40"/>
      <c r="E74" s="40"/>
      <c r="F74" s="57"/>
    </row>
    <row r="75" spans="1:11" ht="15" customHeight="1" x14ac:dyDescent="0.2">
      <c r="A75" s="2"/>
      <c r="B75" s="3"/>
      <c r="C75" s="40"/>
      <c r="D75" s="40"/>
      <c r="E75" s="40"/>
      <c r="F75" s="57"/>
    </row>
    <row r="76" spans="1:11" ht="15" customHeight="1" x14ac:dyDescent="0.2">
      <c r="A76" s="13"/>
      <c r="B76" s="7" t="s">
        <v>66</v>
      </c>
      <c r="C76" s="38"/>
      <c r="D76" s="38"/>
      <c r="E76" s="38"/>
      <c r="F76" s="55"/>
    </row>
    <row r="77" spans="1:11" ht="15" customHeight="1" x14ac:dyDescent="0.2">
      <c r="A77" s="13">
        <v>10.846</v>
      </c>
      <c r="B77" s="8" t="s">
        <v>60</v>
      </c>
      <c r="C77" s="65">
        <v>0</v>
      </c>
      <c r="D77" s="65">
        <v>0</v>
      </c>
      <c r="E77" s="10">
        <v>34996.400000000001</v>
      </c>
      <c r="F77" s="52">
        <v>0</v>
      </c>
    </row>
    <row r="78" spans="1:11" x14ac:dyDescent="0.2">
      <c r="A78" s="13">
        <v>10.847</v>
      </c>
      <c r="B78" s="8" t="s">
        <v>61</v>
      </c>
      <c r="C78" s="65">
        <v>0</v>
      </c>
      <c r="D78" s="65">
        <v>0</v>
      </c>
      <c r="E78" s="10">
        <v>1247.9100000000001</v>
      </c>
      <c r="F78" s="52">
        <v>0</v>
      </c>
    </row>
    <row r="79" spans="1:11" ht="15" customHeight="1" x14ac:dyDescent="0.2">
      <c r="A79" s="13">
        <v>10.863</v>
      </c>
      <c r="B79" s="8" t="s">
        <v>91</v>
      </c>
      <c r="C79" s="65">
        <v>0</v>
      </c>
      <c r="D79" s="65">
        <v>0</v>
      </c>
      <c r="E79" s="10">
        <v>0</v>
      </c>
      <c r="F79" s="52">
        <v>0</v>
      </c>
    </row>
    <row r="80" spans="1:11" ht="15" customHeight="1" x14ac:dyDescent="0.2">
      <c r="A80" s="25" t="s">
        <v>93</v>
      </c>
      <c r="B80" s="8" t="s">
        <v>94</v>
      </c>
      <c r="C80" s="65">
        <v>0</v>
      </c>
      <c r="D80" s="65">
        <v>0</v>
      </c>
      <c r="E80" s="10">
        <v>985</v>
      </c>
      <c r="F80" s="52">
        <v>0</v>
      </c>
    </row>
    <row r="81" spans="1:6" ht="15" customHeight="1" x14ac:dyDescent="0.2">
      <c r="A81" s="25">
        <v>10.865</v>
      </c>
      <c r="B81" s="8" t="s">
        <v>112</v>
      </c>
      <c r="C81" s="65">
        <v>0</v>
      </c>
      <c r="D81" s="65">
        <v>0</v>
      </c>
      <c r="E81" s="10">
        <v>1594.33</v>
      </c>
      <c r="F81" s="52">
        <v>0</v>
      </c>
    </row>
    <row r="82" spans="1:6" ht="15" customHeight="1" x14ac:dyDescent="0.2">
      <c r="A82" s="25"/>
      <c r="B82" s="8" t="s">
        <v>113</v>
      </c>
      <c r="C82" s="65">
        <v>0</v>
      </c>
      <c r="D82" s="65">
        <v>0</v>
      </c>
      <c r="E82" s="10">
        <v>0</v>
      </c>
      <c r="F82" s="52">
        <v>0</v>
      </c>
    </row>
    <row r="83" spans="1:6" ht="15" customHeight="1" x14ac:dyDescent="0.2">
      <c r="A83" s="25" t="s">
        <v>39</v>
      </c>
      <c r="B83" s="8" t="s">
        <v>109</v>
      </c>
      <c r="C83" s="65">
        <v>0</v>
      </c>
      <c r="D83" s="65">
        <v>0</v>
      </c>
      <c r="E83" s="10">
        <v>0</v>
      </c>
      <c r="F83" s="52">
        <v>0</v>
      </c>
    </row>
    <row r="84" spans="1:6" ht="15" customHeight="1" x14ac:dyDescent="0.2">
      <c r="A84" s="13">
        <v>10.856</v>
      </c>
      <c r="B84" s="8" t="s">
        <v>62</v>
      </c>
      <c r="C84" s="65">
        <v>0</v>
      </c>
      <c r="D84" s="65">
        <v>0</v>
      </c>
      <c r="E84" s="62">
        <v>-17856.88</v>
      </c>
      <c r="F84" s="52">
        <v>0</v>
      </c>
    </row>
    <row r="85" spans="1:6" ht="15" customHeight="1" x14ac:dyDescent="0.2">
      <c r="A85" s="13">
        <v>10.856999999999999</v>
      </c>
      <c r="B85" s="8" t="s">
        <v>63</v>
      </c>
      <c r="C85" s="65">
        <v>0</v>
      </c>
      <c r="D85" s="65">
        <v>0</v>
      </c>
      <c r="E85" s="46">
        <v>0</v>
      </c>
      <c r="F85" s="52">
        <v>0</v>
      </c>
    </row>
    <row r="86" spans="1:6" ht="15" customHeight="1" x14ac:dyDescent="0.2">
      <c r="A86" s="13">
        <v>10.858000000000001</v>
      </c>
      <c r="B86" s="8" t="s">
        <v>69</v>
      </c>
      <c r="C86" s="65">
        <v>0</v>
      </c>
      <c r="D86" s="65">
        <v>0</v>
      </c>
      <c r="E86" s="62">
        <v>-18842.43</v>
      </c>
      <c r="F86" s="52">
        <v>0</v>
      </c>
    </row>
    <row r="87" spans="1:6" ht="15" customHeight="1" x14ac:dyDescent="0.2">
      <c r="A87" s="13">
        <v>10.859</v>
      </c>
      <c r="B87" s="8" t="s">
        <v>115</v>
      </c>
      <c r="C87" s="65">
        <v>0</v>
      </c>
      <c r="D87" s="65">
        <v>0</v>
      </c>
      <c r="E87" s="62">
        <v>0</v>
      </c>
      <c r="F87" s="52">
        <v>0</v>
      </c>
    </row>
    <row r="88" spans="1:6" ht="15" customHeight="1" x14ac:dyDescent="0.2">
      <c r="A88" s="13">
        <v>10.862</v>
      </c>
      <c r="B88" s="8" t="s">
        <v>116</v>
      </c>
      <c r="C88" s="65">
        <v>0</v>
      </c>
      <c r="D88" s="65">
        <v>0</v>
      </c>
      <c r="E88" s="62">
        <v>0</v>
      </c>
      <c r="F88" s="52">
        <v>0</v>
      </c>
    </row>
    <row r="89" spans="1:6" ht="15" customHeight="1" x14ac:dyDescent="0.2">
      <c r="A89" s="13"/>
      <c r="B89" s="8" t="s">
        <v>117</v>
      </c>
      <c r="C89" s="65">
        <v>0</v>
      </c>
      <c r="D89" s="65">
        <v>0</v>
      </c>
      <c r="E89" s="63">
        <v>0</v>
      </c>
      <c r="F89" s="52">
        <v>0</v>
      </c>
    </row>
    <row r="90" spans="1:6" ht="15" customHeight="1" x14ac:dyDescent="0.2">
      <c r="A90" s="13">
        <v>10.875999999999999</v>
      </c>
      <c r="B90" s="8" t="s">
        <v>95</v>
      </c>
      <c r="C90" s="65">
        <v>0</v>
      </c>
      <c r="D90" s="65">
        <v>0</v>
      </c>
      <c r="E90" s="62">
        <v>-413.22</v>
      </c>
      <c r="F90" s="52">
        <v>0</v>
      </c>
    </row>
    <row r="91" spans="1:6" ht="15" customHeight="1" x14ac:dyDescent="0.2">
      <c r="A91" s="19" t="s">
        <v>85</v>
      </c>
      <c r="B91" s="8" t="s">
        <v>92</v>
      </c>
      <c r="C91" s="65">
        <v>0</v>
      </c>
      <c r="D91" s="65">
        <v>0</v>
      </c>
      <c r="E91" s="62">
        <v>-34.26</v>
      </c>
      <c r="F91" s="52">
        <v>0</v>
      </c>
    </row>
    <row r="92" spans="1:6" ht="15" customHeight="1" x14ac:dyDescent="0.2">
      <c r="A92" s="19" t="s">
        <v>104</v>
      </c>
      <c r="B92" s="8" t="s">
        <v>105</v>
      </c>
      <c r="C92" s="65">
        <v>0</v>
      </c>
      <c r="D92" s="65">
        <v>0</v>
      </c>
      <c r="E92" s="62">
        <v>-63.69</v>
      </c>
      <c r="F92" s="52">
        <v>0</v>
      </c>
    </row>
    <row r="93" spans="1:6" ht="15" customHeight="1" thickBot="1" x14ac:dyDescent="0.25">
      <c r="A93" s="19" t="s">
        <v>67</v>
      </c>
      <c r="B93" s="8" t="s">
        <v>68</v>
      </c>
      <c r="C93" s="66">
        <v>0</v>
      </c>
      <c r="D93" s="66">
        <v>0</v>
      </c>
      <c r="E93" s="51">
        <v>0</v>
      </c>
      <c r="F93" s="59">
        <v>0</v>
      </c>
    </row>
    <row r="94" spans="1:6" ht="15" customHeight="1" x14ac:dyDescent="0.2">
      <c r="A94" s="18"/>
      <c r="B94" s="8" t="s">
        <v>70</v>
      </c>
      <c r="C94" s="62">
        <f>SUM(C77:C93)</f>
        <v>0</v>
      </c>
      <c r="D94" s="62">
        <f>SUM(D77:D93)</f>
        <v>0</v>
      </c>
      <c r="E94" s="62">
        <f>SUM(E77:E93)</f>
        <v>1613.1600000000053</v>
      </c>
      <c r="F94" s="10">
        <f>SUM(F77:F93)</f>
        <v>0</v>
      </c>
    </row>
    <row r="95" spans="1:6" ht="15" customHeight="1" x14ac:dyDescent="0.25">
      <c r="A95" s="17"/>
      <c r="B95" s="4"/>
      <c r="C95" s="37"/>
      <c r="D95" s="37"/>
      <c r="E95" s="37"/>
      <c r="F95" s="54"/>
    </row>
    <row r="96" spans="1:6" ht="19.5" customHeight="1" thickBot="1" x14ac:dyDescent="0.3">
      <c r="A96" s="17"/>
      <c r="B96" s="4" t="s">
        <v>71</v>
      </c>
      <c r="C96" s="20">
        <f>SUM(C49+C94+C53)</f>
        <v>778</v>
      </c>
      <c r="D96" s="20">
        <f>SUM(D49+D94+D53)</f>
        <v>168.5</v>
      </c>
      <c r="E96" s="20">
        <f>SUM(E49+E94+E53)</f>
        <v>6055.8700000000044</v>
      </c>
      <c r="F96" s="20">
        <f>SUM(F49+F94+F53)</f>
        <v>188.5</v>
      </c>
    </row>
    <row r="97" spans="1:6" ht="15" customHeight="1" thickTop="1" x14ac:dyDescent="0.2">
      <c r="A97" s="17"/>
      <c r="F97" s="58"/>
    </row>
    <row r="100" spans="1:6" x14ac:dyDescent="0.2">
      <c r="B100" s="5" t="s">
        <v>39</v>
      </c>
      <c r="C100" s="5"/>
      <c r="D100" s="5"/>
      <c r="E100" s="5"/>
      <c r="F100" s="5"/>
    </row>
    <row r="101" spans="1:6" x14ac:dyDescent="0.2">
      <c r="B101" s="22" t="s">
        <v>39</v>
      </c>
      <c r="C101" s="22"/>
      <c r="D101" s="22"/>
      <c r="E101" s="22"/>
      <c r="F101" s="22"/>
    </row>
  </sheetData>
  <mergeCells count="1">
    <mergeCell ref="H59:K59"/>
  </mergeCells>
  <phoneticPr fontId="0" type="noConversion"/>
  <pageMargins left="0.77" right="0.25" top="0.75" bottom="0.5" header="0.25" footer="0.25"/>
  <pageSetup scale="55" fitToHeight="0" orientation="landscape" r:id="rId1"/>
  <headerFooter alignWithMargins="0">
    <oddHeader xml:space="preserve">&amp;C&amp;"Arial,Bold"&amp;14 2020-21
KIWIN'S General Fund Budget &amp;"Arial,Regular"&amp;12
</oddHeader>
    <oddFooter>&amp;L&amp;"Arial,Regular"&amp;10Created/Revised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ICON</vt:lpstr>
      <vt:lpstr>Budget</vt:lpstr>
      <vt:lpstr>Budget!Print_Area_MI</vt:lpstr>
    </vt:vector>
  </TitlesOfParts>
  <Company>Cal-Nev-Ha District Kiwanis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Horton</dc:creator>
  <cp:lastModifiedBy>Bruce Hennings</cp:lastModifiedBy>
  <cp:lastPrinted>2020-06-24T16:32:31Z</cp:lastPrinted>
  <dcterms:created xsi:type="dcterms:W3CDTF">1996-05-20T18:06:39Z</dcterms:created>
  <dcterms:modified xsi:type="dcterms:W3CDTF">2020-08-12T16:57:08Z</dcterms:modified>
</cp:coreProperties>
</file>