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H.CNHKIWANIS\Desktop\Pete\"/>
    </mc:Choice>
  </mc:AlternateContent>
  <xr:revisionPtr revIDLastSave="0" documentId="13_ncr:1_{1676ECCF-56A6-4A20-9B75-B41D0DE88D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dget" sheetId="1" r:id="rId1"/>
  </sheets>
  <definedNames>
    <definedName name="_Regression_Int" localSheetId="0" hidden="1">1</definedName>
    <definedName name="_xlnm.Print_Area" localSheetId="0">Budget!$A$1:$F$165</definedName>
    <definedName name="Print_Area_MI" localSheetId="0">Budget!$A$1:$F$165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5" i="1" l="1"/>
  <c r="C35" i="1" s="1"/>
  <c r="C38" i="1" s="1"/>
  <c r="C75" i="1"/>
  <c r="C55" i="1"/>
  <c r="C23" i="1"/>
  <c r="C4" i="1"/>
  <c r="C6" i="1" s="1"/>
  <c r="C57" i="1" l="1"/>
  <c r="C59" i="1" s="1"/>
  <c r="C77" i="1" s="1"/>
  <c r="C82" i="1" s="1"/>
  <c r="D4" i="1"/>
  <c r="D75" i="1" l="1"/>
  <c r="D55" i="1"/>
  <c r="D23" i="1"/>
  <c r="D6" i="1"/>
  <c r="E55" i="1" l="1"/>
  <c r="E23" i="1"/>
  <c r="E165" i="1"/>
  <c r="E35" i="1" s="1"/>
  <c r="E38" i="1" s="1"/>
  <c r="E75" i="1"/>
  <c r="E6" i="1"/>
  <c r="E57" i="1" l="1"/>
  <c r="E59" i="1" s="1"/>
  <c r="E77" i="1" s="1"/>
  <c r="E82" i="1" s="1"/>
  <c r="D165" i="1"/>
  <c r="D35" i="1" s="1"/>
  <c r="D38" i="1" s="1"/>
  <c r="D57" i="1" s="1"/>
  <c r="D59" i="1" s="1"/>
  <c r="D77" i="1" s="1"/>
  <c r="D82" i="1" s="1"/>
  <c r="M160" i="1"/>
  <c r="N160" i="1" s="1"/>
  <c r="M99" i="1"/>
  <c r="N99" i="1" s="1"/>
  <c r="F75" i="1" l="1"/>
  <c r="F165" i="1" l="1"/>
  <c r="F35" i="1" s="1"/>
  <c r="F38" i="1" s="1"/>
  <c r="F55" i="1"/>
  <c r="F23" i="1"/>
  <c r="F6" i="1"/>
  <c r="F57" i="1" l="1"/>
  <c r="F59" i="1" s="1"/>
  <c r="F77" i="1" s="1"/>
  <c r="F82" i="1" s="1"/>
  <c r="M164" i="1"/>
  <c r="M163" i="1"/>
  <c r="M162" i="1"/>
  <c r="M161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N93" i="1" l="1"/>
  <c r="N90" i="1"/>
  <c r="N87" i="1"/>
  <c r="N97" i="1" l="1"/>
  <c r="N98" i="1"/>
  <c r="L165" i="1" l="1"/>
  <c r="J165" i="1"/>
  <c r="N151" i="1" l="1"/>
  <c r="N133" i="1"/>
  <c r="N113" i="1"/>
  <c r="N112" i="1"/>
  <c r="N117" i="1" l="1"/>
  <c r="N114" i="1"/>
  <c r="N109" i="1"/>
  <c r="N116" i="1" l="1"/>
  <c r="N164" i="1" l="1"/>
  <c r="N163" i="1"/>
  <c r="N162" i="1"/>
  <c r="N161" i="1"/>
  <c r="N159" i="1"/>
  <c r="N158" i="1"/>
  <c r="N157" i="1"/>
  <c r="N156" i="1"/>
  <c r="N155" i="1"/>
  <c r="N154" i="1"/>
  <c r="N153" i="1"/>
  <c r="N152" i="1"/>
  <c r="N150" i="1"/>
  <c r="N149" i="1"/>
  <c r="N148" i="1"/>
  <c r="N147" i="1"/>
  <c r="N146" i="1"/>
  <c r="N145" i="1"/>
  <c r="N143" i="1"/>
  <c r="N142" i="1"/>
  <c r="N141" i="1"/>
  <c r="N140" i="1"/>
  <c r="N139" i="1"/>
  <c r="N138" i="1"/>
  <c r="N137" i="1"/>
  <c r="N136" i="1"/>
  <c r="N135" i="1"/>
  <c r="N134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5" i="1"/>
  <c r="N111" i="1"/>
  <c r="N110" i="1"/>
  <c r="N108" i="1"/>
  <c r="N107" i="1"/>
  <c r="N106" i="1"/>
  <c r="N105" i="1"/>
  <c r="N104" i="1"/>
  <c r="N103" i="1"/>
  <c r="N102" i="1"/>
  <c r="N101" i="1"/>
  <c r="N100" i="1"/>
  <c r="N96" i="1"/>
  <c r="N95" i="1"/>
  <c r="N94" i="1"/>
  <c r="N92" i="1"/>
  <c r="N91" i="1"/>
  <c r="N89" i="1"/>
  <c r="N88" i="1"/>
  <c r="N86" i="1"/>
  <c r="N144" i="1" l="1"/>
  <c r="M165" i="1"/>
  <c r="N165" i="1" l="1"/>
  <c r="K165" i="1"/>
</calcChain>
</file>

<file path=xl/sharedStrings.xml><?xml version="1.0" encoding="utf-8"?>
<sst xmlns="http://schemas.openxmlformats.org/spreadsheetml/2006/main" count="384" uniqueCount="360">
  <si>
    <t>CASH RECEIPTS</t>
  </si>
  <si>
    <t>10.401.0</t>
  </si>
  <si>
    <t xml:space="preserve"> </t>
  </si>
  <si>
    <t>Investment Income</t>
  </si>
  <si>
    <t>Total General Fund Receipts</t>
  </si>
  <si>
    <t>DISBURSEMENTS</t>
  </si>
  <si>
    <t>Administrative</t>
  </si>
  <si>
    <t>10.541.0</t>
  </si>
  <si>
    <t>Telephone</t>
  </si>
  <si>
    <t>10.544.0</t>
  </si>
  <si>
    <t>Office Supplies</t>
  </si>
  <si>
    <t>10.546.0</t>
  </si>
  <si>
    <t>10.548.0</t>
  </si>
  <si>
    <t>Printing</t>
  </si>
  <si>
    <t>10.566.0</t>
  </si>
  <si>
    <t>Annual Audit</t>
  </si>
  <si>
    <t>10.579.0</t>
  </si>
  <si>
    <t>Bank Fees-Cash Short/Over</t>
  </si>
  <si>
    <t>Total Administrative</t>
  </si>
  <si>
    <t>Officer &amp; Board</t>
  </si>
  <si>
    <t>10.582.0</t>
  </si>
  <si>
    <t>Governor Travel &amp; Administrative</t>
  </si>
  <si>
    <t>10.591.0</t>
  </si>
  <si>
    <t>Secretary Travel &amp; Administrative</t>
  </si>
  <si>
    <t>10.592.0</t>
  </si>
  <si>
    <t>Treasurer Travel &amp; Administrative</t>
  </si>
  <si>
    <t>10.596.0</t>
  </si>
  <si>
    <t>10.650.0</t>
  </si>
  <si>
    <t>Total Officer &amp; Board</t>
  </si>
  <si>
    <t>Committee Expense</t>
  </si>
  <si>
    <t>10.685.0</t>
  </si>
  <si>
    <t>10.690.0</t>
  </si>
  <si>
    <t xml:space="preserve">10.693.0 </t>
  </si>
  <si>
    <t xml:space="preserve">10.694.0 </t>
  </si>
  <si>
    <t>Total Committee Expense</t>
  </si>
  <si>
    <t>Total Disbursements</t>
  </si>
  <si>
    <t>10.602.0</t>
  </si>
  <si>
    <t>10.603.0</t>
  </si>
  <si>
    <t>10.604.0</t>
  </si>
  <si>
    <t>Division 4 East</t>
  </si>
  <si>
    <t>10.604.01</t>
  </si>
  <si>
    <t>Division 4 West</t>
  </si>
  <si>
    <t>10.605.0</t>
  </si>
  <si>
    <t>10.607.0</t>
  </si>
  <si>
    <t>10.608.0</t>
  </si>
  <si>
    <t>Division 8</t>
  </si>
  <si>
    <t>10.610.0</t>
  </si>
  <si>
    <t>10.611.0</t>
  </si>
  <si>
    <t>Division 11</t>
  </si>
  <si>
    <t>10.612.0</t>
  </si>
  <si>
    <t>10.613.0</t>
  </si>
  <si>
    <t>10.614.0</t>
  </si>
  <si>
    <t>Division 14</t>
  </si>
  <si>
    <t>10.616.0</t>
  </si>
  <si>
    <t>10.618.0</t>
  </si>
  <si>
    <t>10.619.0</t>
  </si>
  <si>
    <t>10.620.0</t>
  </si>
  <si>
    <t>Division 20</t>
  </si>
  <si>
    <t>10.621.0</t>
  </si>
  <si>
    <t>Division 21</t>
  </si>
  <si>
    <t>10.622.0</t>
  </si>
  <si>
    <t>10.623.0</t>
  </si>
  <si>
    <t>Division 23</t>
  </si>
  <si>
    <t>10.626.0</t>
  </si>
  <si>
    <t>10.627.0</t>
  </si>
  <si>
    <t xml:space="preserve">Division 28 North </t>
  </si>
  <si>
    <t>10.628.01</t>
  </si>
  <si>
    <t xml:space="preserve">Division 28 South </t>
  </si>
  <si>
    <t>10.630.0</t>
  </si>
  <si>
    <t>Division 30 North</t>
  </si>
  <si>
    <t>10.630.01</t>
  </si>
  <si>
    <t>Division 30 South</t>
  </si>
  <si>
    <t>10.632.0</t>
  </si>
  <si>
    <t>Division 32</t>
  </si>
  <si>
    <t>10.633.0</t>
  </si>
  <si>
    <t>Division 33</t>
  </si>
  <si>
    <t>10.635.0</t>
  </si>
  <si>
    <t>10.636.0</t>
  </si>
  <si>
    <t>10.637.01</t>
  </si>
  <si>
    <t>Division 37 South</t>
  </si>
  <si>
    <t>10.638.0</t>
  </si>
  <si>
    <t>Division 38 East</t>
  </si>
  <si>
    <t>10.638.01</t>
  </si>
  <si>
    <t>Division 38 West</t>
  </si>
  <si>
    <t>10.639.0</t>
  </si>
  <si>
    <t>Division 39</t>
  </si>
  <si>
    <t>10.642.0</t>
  </si>
  <si>
    <t>10.643.0</t>
  </si>
  <si>
    <t>Division 43</t>
  </si>
  <si>
    <t>Division 44 North</t>
  </si>
  <si>
    <t>Division 44 South</t>
  </si>
  <si>
    <t>10.645.0</t>
  </si>
  <si>
    <t>Division 45</t>
  </si>
  <si>
    <t>10.646.0</t>
  </si>
  <si>
    <t>10.647.0</t>
  </si>
  <si>
    <t>Division 47</t>
  </si>
  <si>
    <t>10.637.02</t>
  </si>
  <si>
    <t>Division 37 North</t>
  </si>
  <si>
    <t>10.624.0</t>
  </si>
  <si>
    <t>10.644.01</t>
  </si>
  <si>
    <t>10.644.02</t>
  </si>
  <si>
    <t>Division 31</t>
  </si>
  <si>
    <t>10.691.0</t>
  </si>
  <si>
    <t>10.846.10</t>
  </si>
  <si>
    <t>10.856.10</t>
  </si>
  <si>
    <t>10.846.20</t>
  </si>
  <si>
    <t>10.856.20</t>
  </si>
  <si>
    <t>10.699.01</t>
  </si>
  <si>
    <t>10.699.05</t>
  </si>
  <si>
    <t>Division 12 East</t>
  </si>
  <si>
    <t>Division 12 West</t>
  </si>
  <si>
    <t>10.612.01</t>
  </si>
  <si>
    <t>10.619.01</t>
  </si>
  <si>
    <t>Division 19 North</t>
  </si>
  <si>
    <t>Division 19 South</t>
  </si>
  <si>
    <t>10.858.0</t>
  </si>
  <si>
    <t>4 East</t>
  </si>
  <si>
    <t>4 West</t>
  </si>
  <si>
    <t>12 East</t>
  </si>
  <si>
    <t>12 West</t>
  </si>
  <si>
    <t>19 North</t>
  </si>
  <si>
    <t>19 South</t>
  </si>
  <si>
    <t>28 North</t>
  </si>
  <si>
    <t>28 South</t>
  </si>
  <si>
    <t>28 West</t>
  </si>
  <si>
    <t>30 North</t>
  </si>
  <si>
    <t>30 South</t>
  </si>
  <si>
    <t>37 North</t>
  </si>
  <si>
    <t>37 South</t>
  </si>
  <si>
    <t>38 East</t>
  </si>
  <si>
    <t>38 West</t>
  </si>
  <si>
    <t>44 North</t>
  </si>
  <si>
    <t>44 South</t>
  </si>
  <si>
    <t>Totals</t>
  </si>
  <si>
    <t>10.628.03</t>
  </si>
  <si>
    <t>Professional Fees-Merrill Lynch</t>
  </si>
  <si>
    <t>10.628.02</t>
  </si>
  <si>
    <t>13 North</t>
  </si>
  <si>
    <t>13 South</t>
  </si>
  <si>
    <t>36 East</t>
  </si>
  <si>
    <t>36 West</t>
  </si>
  <si>
    <t>Division 13 North</t>
  </si>
  <si>
    <t>10.613.01</t>
  </si>
  <si>
    <t>Division 13 South</t>
  </si>
  <si>
    <t>10.636.01</t>
  </si>
  <si>
    <t>Division 36 East</t>
  </si>
  <si>
    <t>Division 36 West</t>
  </si>
  <si>
    <t xml:space="preserve">Divison 28 West </t>
  </si>
  <si>
    <t>10.597.03</t>
  </si>
  <si>
    <t>10.549.0</t>
  </si>
  <si>
    <t>10.598.0</t>
  </si>
  <si>
    <t>10.631.0</t>
  </si>
  <si>
    <t>10.440.10</t>
  </si>
  <si>
    <t>Division 35 East</t>
  </si>
  <si>
    <t>10.635.01</t>
  </si>
  <si>
    <t>35 East</t>
  </si>
  <si>
    <t>35 West</t>
  </si>
  <si>
    <t>10.699.03</t>
  </si>
  <si>
    <t>Convention Chair</t>
  </si>
  <si>
    <t>Other Revenue &amp; (Expense)</t>
  </si>
  <si>
    <t>Total Other Revenue (Expense)</t>
  </si>
  <si>
    <t>Net Revenue over (Expense)</t>
  </si>
  <si>
    <t>Net Budgeted Revenue over (Expense)</t>
  </si>
  <si>
    <t>District Project Income [Fall Rally North]</t>
  </si>
  <si>
    <t xml:space="preserve">District Project (Expense) [Fall Rally North] </t>
  </si>
  <si>
    <t>District Project Income [Fall Rally South]</t>
  </si>
  <si>
    <t xml:space="preserve">District Project (Expense) [Fall Rally South] </t>
  </si>
  <si>
    <t xml:space="preserve">Division 35 West </t>
  </si>
  <si>
    <t xml:space="preserve">Contribution  to CNH Foundation for PTP </t>
  </si>
  <si>
    <t>Lt. Governor's Travel &amp; Office</t>
  </si>
  <si>
    <t>Total Lt. Gov. Travel &amp; Office</t>
  </si>
  <si>
    <t>Bonus</t>
  </si>
  <si>
    <t>Paid Club</t>
  </si>
  <si>
    <t>LTG Budget</t>
  </si>
  <si>
    <t>10.597.05</t>
  </si>
  <si>
    <t>PTP Income [Contributions to CNH Foundation]</t>
  </si>
  <si>
    <t>10.604.02</t>
  </si>
  <si>
    <t>4 North</t>
  </si>
  <si>
    <t xml:space="preserve">Hawaii Travel Support (to Dist. Conv.)    </t>
  </si>
  <si>
    <t>10.696.0</t>
  </si>
  <si>
    <t>10.540.0</t>
  </si>
  <si>
    <t>Credit Card Service Fees</t>
  </si>
  <si>
    <t xml:space="preserve">Division 4 North </t>
  </si>
  <si>
    <t>12South</t>
  </si>
  <si>
    <t>10.612.02</t>
  </si>
  <si>
    <t>Kiwanis Family &amp; Foundation</t>
  </si>
  <si>
    <t xml:space="preserve">Membership Recognition </t>
  </si>
  <si>
    <t>Service Leadership Department Expense</t>
  </si>
  <si>
    <t>10.542.01</t>
  </si>
  <si>
    <t>10.634.0</t>
  </si>
  <si>
    <t>10.634.1</t>
  </si>
  <si>
    <t>Division 34 South</t>
  </si>
  <si>
    <t>Division 34 North</t>
  </si>
  <si>
    <t>34 North</t>
  </si>
  <si>
    <t>34 South</t>
  </si>
  <si>
    <t xml:space="preserve">Computer Software, Small Equipment </t>
  </si>
  <si>
    <t xml:space="preserve">Division 12 South </t>
  </si>
  <si>
    <t>10.607.01</t>
  </si>
  <si>
    <t>Division 7 South</t>
  </si>
  <si>
    <t>Division 7 North</t>
  </si>
  <si>
    <t>10.610.01</t>
  </si>
  <si>
    <t>Divison 10 South</t>
  </si>
  <si>
    <t>Division 10 North</t>
  </si>
  <si>
    <t>10.642.01</t>
  </si>
  <si>
    <t>Division 42 West</t>
  </si>
  <si>
    <t>Division 42 East</t>
  </si>
  <si>
    <t>10 North</t>
  </si>
  <si>
    <t>10 South</t>
  </si>
  <si>
    <t>7 North</t>
  </si>
  <si>
    <t>7 South</t>
  </si>
  <si>
    <t>42 East</t>
  </si>
  <si>
    <t>42 West</t>
  </si>
  <si>
    <t>10.542.02</t>
  </si>
  <si>
    <t>Board Gift to Governor</t>
  </si>
  <si>
    <t>P.I.E. Chair</t>
  </si>
  <si>
    <t>10.637.03</t>
  </si>
  <si>
    <t>Division 37 East</t>
  </si>
  <si>
    <t>37 East</t>
  </si>
  <si>
    <t>Postage &amp; Shipping</t>
  </si>
  <si>
    <t>10.692.0</t>
  </si>
  <si>
    <t>10.850.00</t>
  </si>
  <si>
    <t>Eliminate Income</t>
  </si>
  <si>
    <t>Fundraising Income (Polo's)</t>
  </si>
  <si>
    <t>Fundraising Expense (Polo's)</t>
  </si>
  <si>
    <t>Division 3 North</t>
  </si>
  <si>
    <t>Division 3 South</t>
  </si>
  <si>
    <t>Division 26 North</t>
  </si>
  <si>
    <t>Division 26 South</t>
  </si>
  <si>
    <t>Division 27 North</t>
  </si>
  <si>
    <t>Division 27 South</t>
  </si>
  <si>
    <t>3 North</t>
  </si>
  <si>
    <t>3 South</t>
  </si>
  <si>
    <t>26 North</t>
  </si>
  <si>
    <t>26 South</t>
  </si>
  <si>
    <t>27 North</t>
  </si>
  <si>
    <t>27 South</t>
  </si>
  <si>
    <t>10.857.00</t>
  </si>
  <si>
    <t>Eliminate Contribution</t>
  </si>
  <si>
    <t xml:space="preserve">Prada Scholarship </t>
  </si>
  <si>
    <t>10.864.01</t>
  </si>
  <si>
    <t>5 North</t>
  </si>
  <si>
    <t>5 South</t>
  </si>
  <si>
    <t>18 East</t>
  </si>
  <si>
    <t>18 West</t>
  </si>
  <si>
    <t>22 H</t>
  </si>
  <si>
    <t>22 K</t>
  </si>
  <si>
    <t>22 M</t>
  </si>
  <si>
    <t>46 North</t>
  </si>
  <si>
    <t>46 South</t>
  </si>
  <si>
    <t>Division 5 North</t>
  </si>
  <si>
    <t>Division 5 South</t>
  </si>
  <si>
    <t>Division 18 East</t>
  </si>
  <si>
    <t>Division 22 H</t>
  </si>
  <si>
    <t>Division 22 K</t>
  </si>
  <si>
    <t>Division 22 M</t>
  </si>
  <si>
    <t>Division 46 North</t>
  </si>
  <si>
    <t>Division 46 South</t>
  </si>
  <si>
    <t>News Editor</t>
  </si>
  <si>
    <t>Comm. &amp; Marketing</t>
  </si>
  <si>
    <t>Interfund Transfer</t>
  </si>
  <si>
    <t>District Convention Profit</t>
  </si>
  <si>
    <t>10.695.01</t>
  </si>
  <si>
    <t>10.605.01</t>
  </si>
  <si>
    <t>10.618.01</t>
  </si>
  <si>
    <t>10.622.01</t>
  </si>
  <si>
    <t>10.622.02</t>
  </si>
  <si>
    <t>10.627.01</t>
  </si>
  <si>
    <t>10.646.01</t>
  </si>
  <si>
    <t>Division 18 West</t>
  </si>
  <si>
    <t>10.603.01</t>
  </si>
  <si>
    <t>PTP Fundraising Income (ribbons, buttons &amp; wristbands)</t>
  </si>
  <si>
    <t>Fundraising Expense (ribbons, buttons &amp; wristbands)</t>
  </si>
  <si>
    <t>10.651.0</t>
  </si>
  <si>
    <t>Board Meeting Expenses</t>
  </si>
  <si>
    <t>10.545.0</t>
  </si>
  <si>
    <t>Web Site Maintenance</t>
  </si>
  <si>
    <t>10.697.01</t>
  </si>
  <si>
    <t>10.697.03</t>
  </si>
  <si>
    <t xml:space="preserve">Tech. Editor </t>
  </si>
  <si>
    <t>Division 16 North</t>
  </si>
  <si>
    <t>Division 16 South</t>
  </si>
  <si>
    <t>10.616.01</t>
  </si>
  <si>
    <t>16 North</t>
  </si>
  <si>
    <t>16 South</t>
  </si>
  <si>
    <t>10.613.02</t>
  </si>
  <si>
    <t>10.616.03</t>
  </si>
  <si>
    <t>10.616.04</t>
  </si>
  <si>
    <t>13 West</t>
  </si>
  <si>
    <t>16 East</t>
  </si>
  <si>
    <t>16 West</t>
  </si>
  <si>
    <t>Division</t>
  </si>
  <si>
    <t>Clubs</t>
  </si>
  <si>
    <t>Paid Clubs</t>
  </si>
  <si>
    <t xml:space="preserve">Division 13 West </t>
  </si>
  <si>
    <t xml:space="preserve">Division 16 East </t>
  </si>
  <si>
    <t xml:space="preserve">Division 16 West </t>
  </si>
  <si>
    <t>Division 15 East</t>
  </si>
  <si>
    <t>Division 15 North</t>
  </si>
  <si>
    <t>Division 15 South</t>
  </si>
  <si>
    <t>10.615.01</t>
  </si>
  <si>
    <t>10.615.02</t>
  </si>
  <si>
    <t>10.615.03</t>
  </si>
  <si>
    <t>Division 28 East</t>
  </si>
  <si>
    <t>10.628.04</t>
  </si>
  <si>
    <t>Division 37 West</t>
  </si>
  <si>
    <t>10.637.04</t>
  </si>
  <si>
    <t>15 East</t>
  </si>
  <si>
    <t>15 North</t>
  </si>
  <si>
    <t>15 South</t>
  </si>
  <si>
    <t>28 East</t>
  </si>
  <si>
    <t>37 West</t>
  </si>
  <si>
    <t>10.885.00</t>
  </si>
  <si>
    <t>CNH Kiwanis DCON Expenses</t>
  </si>
  <si>
    <t>District Visual Media Editor</t>
  </si>
  <si>
    <t>Travel &amp; Expense Div. 2-47</t>
  </si>
  <si>
    <t>MD&amp;E Chair</t>
  </si>
  <si>
    <t>2 North</t>
  </si>
  <si>
    <t>2 South</t>
  </si>
  <si>
    <t>Division 2 North</t>
  </si>
  <si>
    <t>Division 2 South</t>
  </si>
  <si>
    <t>10.602.01</t>
  </si>
  <si>
    <t>10.604.03</t>
  </si>
  <si>
    <t>10.604.04</t>
  </si>
  <si>
    <t>4 Central</t>
  </si>
  <si>
    <t>4 South</t>
  </si>
  <si>
    <t>24/29</t>
  </si>
  <si>
    <t>Division 24/29</t>
  </si>
  <si>
    <t>Key Leader Scholarships (10 per camp x's $35.00)</t>
  </si>
  <si>
    <t>Miscellaneous Expense</t>
  </si>
  <si>
    <t>10.585.0</t>
  </si>
  <si>
    <t>Bad Debt</t>
  </si>
  <si>
    <t>Net Budgeted Revenue over (Expense) + Other Revenue</t>
  </si>
  <si>
    <t>and (Expense)</t>
  </si>
  <si>
    <t>10.595.01</t>
  </si>
  <si>
    <t>2019-2020</t>
  </si>
  <si>
    <t>Budget</t>
  </si>
  <si>
    <t>Division 4 Central</t>
  </si>
  <si>
    <t>Division 4 South</t>
  </si>
  <si>
    <t>2020-2021</t>
  </si>
  <si>
    <t>NEW</t>
  </si>
  <si>
    <t>Division 7 West</t>
  </si>
  <si>
    <t>7 West</t>
  </si>
  <si>
    <t>New</t>
  </si>
  <si>
    <t>Divison 44 West</t>
  </si>
  <si>
    <t>44 West</t>
  </si>
  <si>
    <t>Actual YTD</t>
  </si>
  <si>
    <t xml:space="preserve">Kiwanis Committee Reimbursement </t>
  </si>
  <si>
    <t xml:space="preserve">Foundation Training Funds Reimb. </t>
  </si>
  <si>
    <t>2020-21 Info. ($25.00) per PAID Club</t>
  </si>
  <si>
    <t>Service Project Chair</t>
  </si>
  <si>
    <t>Board Reserve</t>
  </si>
  <si>
    <t xml:space="preserve">District Per Capita (33,000 x $4.50) </t>
  </si>
  <si>
    <t>Web Conferencing</t>
  </si>
  <si>
    <t>Key Club Board Approval: May 23, 2020</t>
  </si>
  <si>
    <t xml:space="preserve"> Revised Budget</t>
  </si>
  <si>
    <t xml:space="preserve">RTC Travel </t>
  </si>
  <si>
    <t>Int'l Convention Travel Support</t>
  </si>
  <si>
    <t>Exec. Board Training</t>
  </si>
  <si>
    <t>July-June</t>
  </si>
  <si>
    <t>Oct-Sept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</si>
</sst>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2"/>
      <name val="Courie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Fill="1" applyAlignment="1" applyProtection="1"/>
    <xf numFmtId="0" fontId="3" fillId="0" borderId="0" xfId="0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right"/>
    </xf>
    <xf numFmtId="164" fontId="4" fillId="0" borderId="0" xfId="0" applyNumberFormat="1" applyFont="1" applyFill="1" applyAlignment="1" applyProtection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2" fillId="0" borderId="0" xfId="0" applyFont="1" applyBorder="1"/>
    <xf numFmtId="164" fontId="2" fillId="0" borderId="0" xfId="0" applyNumberFormat="1" applyFont="1" applyBorder="1"/>
    <xf numFmtId="40" fontId="2" fillId="0" borderId="0" xfId="0" applyNumberFormat="1" applyFont="1" applyBorder="1" applyAlignment="1" applyProtection="1">
      <alignment horizontal="right"/>
    </xf>
    <xf numFmtId="40" fontId="0" fillId="0" borderId="0" xfId="0" applyNumberFormat="1"/>
    <xf numFmtId="8" fontId="2" fillId="0" borderId="0" xfId="0" applyNumberFormat="1" applyFont="1" applyFill="1" applyAlignment="1" applyProtection="1">
      <alignment horizontal="right"/>
    </xf>
    <xf numFmtId="8" fontId="2" fillId="0" borderId="0" xfId="0" applyNumberFormat="1" applyFont="1" applyBorder="1" applyAlignment="1" applyProtection="1">
      <alignment horizontal="right"/>
    </xf>
    <xf numFmtId="0" fontId="3" fillId="0" borderId="0" xfId="0" applyFont="1" applyFill="1" applyBorder="1" applyAlignment="1">
      <alignment horizontal="right"/>
    </xf>
    <xf numFmtId="8" fontId="2" fillId="0" borderId="0" xfId="1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3" fillId="0" borderId="1" xfId="0" applyFont="1" applyFill="1" applyBorder="1" applyAlignment="1">
      <alignment horizontal="right"/>
    </xf>
    <xf numFmtId="0" fontId="0" fillId="0" borderId="0" xfId="0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center" wrapText="1"/>
    </xf>
    <xf numFmtId="164" fontId="2" fillId="0" borderId="0" xfId="0" applyNumberFormat="1" applyFont="1"/>
    <xf numFmtId="8" fontId="2" fillId="0" borderId="0" xfId="0" applyNumberFormat="1" applyFont="1" applyBorder="1"/>
    <xf numFmtId="0" fontId="2" fillId="0" borderId="2" xfId="0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2" xfId="0" applyNumberFormat="1" applyFont="1" applyBorder="1"/>
    <xf numFmtId="17" fontId="0" fillId="0" borderId="0" xfId="0" applyNumberFormat="1"/>
    <xf numFmtId="164" fontId="3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164" fontId="6" fillId="0" borderId="0" xfId="0" applyNumberFormat="1" applyFont="1" applyAlignment="1" applyProtection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Alignment="1" applyProtection="1">
      <alignment horizontal="right"/>
    </xf>
    <xf numFmtId="8" fontId="2" fillId="0" borderId="1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Alignment="1" applyProtection="1">
      <alignment horizontal="right" wrapText="1"/>
    </xf>
    <xf numFmtId="40" fontId="2" fillId="0" borderId="0" xfId="0" applyNumberFormat="1" applyFont="1" applyFill="1" applyAlignment="1" applyProtection="1">
      <alignment horizontal="right"/>
    </xf>
    <xf numFmtId="4" fontId="2" fillId="0" borderId="1" xfId="0" applyNumberFormat="1" applyFont="1" applyFill="1" applyBorder="1" applyAlignment="1" applyProtection="1">
      <alignment horizontal="right"/>
    </xf>
    <xf numFmtId="8" fontId="2" fillId="0" borderId="0" xfId="0" applyNumberFormat="1" applyFont="1" applyFill="1" applyAlignment="1" applyProtection="1">
      <alignment horizontal="right" wrapText="1"/>
    </xf>
    <xf numFmtId="8" fontId="2" fillId="0" borderId="0" xfId="0" applyNumberFormat="1" applyFont="1" applyAlignment="1" applyProtection="1">
      <alignment horizontal="right"/>
    </xf>
    <xf numFmtId="0" fontId="2" fillId="0" borderId="4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 applyProtection="1">
      <alignment horizontal="center"/>
    </xf>
    <xf numFmtId="14" fontId="2" fillId="0" borderId="0" xfId="0" applyNumberFormat="1" applyFont="1"/>
    <xf numFmtId="0" fontId="4" fillId="2" borderId="0" xfId="0" applyFont="1" applyFill="1" applyAlignment="1">
      <alignment horizontal="left"/>
    </xf>
    <xf numFmtId="8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4" fontId="2" fillId="2" borderId="0" xfId="0" applyNumberFormat="1" applyFont="1" applyFill="1" applyAlignment="1" applyProtection="1">
      <alignment horizontal="right"/>
    </xf>
    <xf numFmtId="0" fontId="4" fillId="0" borderId="3" xfId="0" applyFont="1" applyBorder="1" applyAlignment="1">
      <alignment horizontal="center"/>
    </xf>
    <xf numFmtId="0" fontId="3" fillId="3" borderId="0" xfId="0" applyFont="1" applyFill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/>
  <dimension ref="A1:N165"/>
  <sheetViews>
    <sheetView tabSelected="1" zoomScale="117" zoomScaleNormal="117" workbookViewId="0">
      <selection activeCell="B8" sqref="B8"/>
    </sheetView>
  </sheetViews>
  <sheetFormatPr defaultColWidth="9.77734375" defaultRowHeight="15" x14ac:dyDescent="0.2"/>
  <cols>
    <col min="1" max="1" width="9.88671875" bestFit="1" customWidth="1"/>
    <col min="2" max="2" width="50.88671875" bestFit="1" customWidth="1"/>
    <col min="3" max="6" width="12.77734375" customWidth="1"/>
    <col min="7" max="7" width="14.109375" bestFit="1" customWidth="1"/>
    <col min="8" max="8" width="12.88671875" customWidth="1"/>
    <col min="9" max="9" width="13.77734375" customWidth="1"/>
    <col min="10" max="10" width="10.6640625" customWidth="1"/>
    <col min="11" max="11" width="11.21875" customWidth="1"/>
    <col min="12" max="12" width="9.88671875" customWidth="1"/>
    <col min="13" max="13" width="12.88671875" customWidth="1"/>
    <col min="14" max="14" width="11.6640625" customWidth="1"/>
  </cols>
  <sheetData>
    <row r="1" spans="1:13" ht="15.6" customHeight="1" x14ac:dyDescent="0.25">
      <c r="A1" s="9"/>
      <c r="B1" s="9"/>
      <c r="C1" s="10" t="s">
        <v>338</v>
      </c>
      <c r="D1" s="10" t="s">
        <v>338</v>
      </c>
      <c r="E1" s="10" t="s">
        <v>334</v>
      </c>
      <c r="F1" s="10" t="s">
        <v>334</v>
      </c>
      <c r="G1" s="10"/>
      <c r="H1" s="10"/>
    </row>
    <row r="2" spans="1:13" ht="15.95" customHeight="1" thickBot="1" x14ac:dyDescent="0.3">
      <c r="A2" s="9"/>
      <c r="B2" s="9"/>
      <c r="C2" s="63" t="s">
        <v>354</v>
      </c>
      <c r="D2" s="22" t="s">
        <v>335</v>
      </c>
      <c r="E2" s="22" t="s">
        <v>345</v>
      </c>
      <c r="F2" s="22" t="s">
        <v>335</v>
      </c>
      <c r="G2" s="19"/>
      <c r="H2" s="19"/>
    </row>
    <row r="3" spans="1:13" ht="15.6" customHeight="1" x14ac:dyDescent="0.25">
      <c r="A3" s="9"/>
      <c r="B3" s="3" t="s">
        <v>0</v>
      </c>
      <c r="C3" s="66" t="s">
        <v>358</v>
      </c>
      <c r="D3" s="66" t="s">
        <v>359</v>
      </c>
      <c r="E3" s="66" t="s">
        <v>359</v>
      </c>
      <c r="F3" s="66" t="s">
        <v>359</v>
      </c>
      <c r="G3" s="3"/>
      <c r="H3" s="3"/>
    </row>
    <row r="4" spans="1:13" ht="15.6" customHeight="1" x14ac:dyDescent="0.25">
      <c r="A4" s="8" t="s">
        <v>1</v>
      </c>
      <c r="B4" s="8" t="s">
        <v>351</v>
      </c>
      <c r="C4" s="4">
        <f>33000*4.5</f>
        <v>148500</v>
      </c>
      <c r="D4" s="4">
        <f>33000*4.5</f>
        <v>148500</v>
      </c>
      <c r="E4" s="4">
        <v>153210.5</v>
      </c>
      <c r="F4" s="4">
        <v>162000</v>
      </c>
      <c r="G4" s="4"/>
      <c r="H4" s="3"/>
      <c r="K4" s="36" t="s">
        <v>2</v>
      </c>
    </row>
    <row r="5" spans="1:13" ht="15.6" customHeight="1" thickBot="1" x14ac:dyDescent="0.3">
      <c r="A5" s="8" t="s">
        <v>152</v>
      </c>
      <c r="B5" s="8" t="s">
        <v>3</v>
      </c>
      <c r="C5" s="46">
        <v>3000</v>
      </c>
      <c r="D5" s="46">
        <v>3000</v>
      </c>
      <c r="E5" s="48">
        <v>1123.69</v>
      </c>
      <c r="F5" s="46">
        <v>4000</v>
      </c>
      <c r="G5" s="7"/>
      <c r="H5" s="3"/>
    </row>
    <row r="6" spans="1:13" ht="15.6" customHeight="1" x14ac:dyDescent="0.25">
      <c r="A6" s="9"/>
      <c r="B6" s="8" t="s">
        <v>4</v>
      </c>
      <c r="C6" s="4">
        <f>SUM(C4:C5)</f>
        <v>151500</v>
      </c>
      <c r="D6" s="4">
        <f>SUM(D4:D5)</f>
        <v>151500</v>
      </c>
      <c r="E6" s="4">
        <f>SUM(E4:E5)</f>
        <v>154334.19</v>
      </c>
      <c r="F6" s="4">
        <f>SUM(F4:F5)</f>
        <v>166000</v>
      </c>
      <c r="G6" s="4"/>
      <c r="H6" s="3"/>
    </row>
    <row r="7" spans="1:13" ht="15.6" customHeight="1" x14ac:dyDescent="0.25">
      <c r="A7" s="9"/>
      <c r="B7" s="3" t="s">
        <v>5</v>
      </c>
      <c r="C7" s="39"/>
      <c r="D7" s="39"/>
      <c r="E7" s="39"/>
      <c r="F7" s="39"/>
      <c r="G7" s="39"/>
      <c r="H7" s="3"/>
    </row>
    <row r="8" spans="1:13" ht="15.6" customHeight="1" x14ac:dyDescent="0.25">
      <c r="A8" s="9"/>
      <c r="B8" s="3"/>
      <c r="C8" s="39"/>
      <c r="D8" s="39"/>
      <c r="E8" s="39"/>
      <c r="F8" s="39"/>
      <c r="G8" s="39"/>
      <c r="H8" s="3"/>
    </row>
    <row r="9" spans="1:13" ht="15.6" customHeight="1" x14ac:dyDescent="0.2">
      <c r="A9" s="9"/>
      <c r="B9" s="11" t="s">
        <v>6</v>
      </c>
      <c r="C9" s="5"/>
      <c r="D9" s="5"/>
      <c r="E9" s="5"/>
      <c r="F9" s="5"/>
      <c r="G9" s="5"/>
      <c r="H9" s="5"/>
    </row>
    <row r="10" spans="1:13" ht="15.6" customHeight="1" x14ac:dyDescent="0.2">
      <c r="A10" s="9" t="s">
        <v>180</v>
      </c>
      <c r="B10" s="8" t="s">
        <v>181</v>
      </c>
      <c r="C10" s="4">
        <v>50</v>
      </c>
      <c r="D10" s="4">
        <v>50</v>
      </c>
      <c r="E10" s="4">
        <v>15.78</v>
      </c>
      <c r="F10" s="4">
        <v>50</v>
      </c>
      <c r="G10" s="4"/>
      <c r="H10" s="4"/>
      <c r="M10" t="s">
        <v>2</v>
      </c>
    </row>
    <row r="11" spans="1:13" ht="15.6" customHeight="1" x14ac:dyDescent="0.2">
      <c r="A11" s="9" t="s">
        <v>7</v>
      </c>
      <c r="B11" s="55" t="s">
        <v>195</v>
      </c>
      <c r="C11" s="4">
        <v>500</v>
      </c>
      <c r="D11" s="4">
        <v>500</v>
      </c>
      <c r="E11" s="40">
        <v>1521.25</v>
      </c>
      <c r="F11" s="40">
        <v>500</v>
      </c>
      <c r="G11" s="40"/>
      <c r="H11" s="4"/>
    </row>
    <row r="12" spans="1:13" ht="15.6" customHeight="1" x14ac:dyDescent="0.2">
      <c r="A12" s="8" t="s">
        <v>212</v>
      </c>
      <c r="B12" s="8" t="s">
        <v>8</v>
      </c>
      <c r="C12" s="4">
        <v>2500</v>
      </c>
      <c r="D12" s="4">
        <v>2500</v>
      </c>
      <c r="E12" s="4">
        <v>1649.05</v>
      </c>
      <c r="F12" s="4">
        <v>2500</v>
      </c>
      <c r="G12" s="4"/>
      <c r="H12" s="4"/>
    </row>
    <row r="13" spans="1:13" ht="15.6" customHeight="1" x14ac:dyDescent="0.2">
      <c r="A13" s="8" t="s">
        <v>188</v>
      </c>
      <c r="B13" s="8" t="s">
        <v>352</v>
      </c>
      <c r="C13" s="4">
        <v>2000</v>
      </c>
      <c r="D13" s="4">
        <v>2000</v>
      </c>
      <c r="E13" s="4">
        <v>2108.09</v>
      </c>
      <c r="F13" s="4">
        <v>3500</v>
      </c>
      <c r="G13" s="4"/>
      <c r="H13" s="4"/>
    </row>
    <row r="14" spans="1:13" ht="15.6" customHeight="1" x14ac:dyDescent="0.2">
      <c r="A14" s="8" t="s">
        <v>9</v>
      </c>
      <c r="B14" s="8" t="s">
        <v>10</v>
      </c>
      <c r="C14" s="4">
        <v>250</v>
      </c>
      <c r="D14" s="4">
        <v>250</v>
      </c>
      <c r="E14" s="4">
        <v>16.45</v>
      </c>
      <c r="F14" s="4">
        <v>500</v>
      </c>
      <c r="G14" s="4"/>
      <c r="H14" s="4"/>
    </row>
    <row r="15" spans="1:13" ht="15.6" customHeight="1" x14ac:dyDescent="0.2">
      <c r="A15" s="8" t="s">
        <v>274</v>
      </c>
      <c r="B15" s="8" t="s">
        <v>275</v>
      </c>
      <c r="C15" s="4">
        <v>0</v>
      </c>
      <c r="D15" s="4">
        <v>0</v>
      </c>
      <c r="E15" s="4">
        <v>0</v>
      </c>
      <c r="F15" s="4">
        <v>0</v>
      </c>
      <c r="G15" s="4"/>
      <c r="H15" s="4"/>
    </row>
    <row r="16" spans="1:13" ht="15.6" customHeight="1" x14ac:dyDescent="0.2">
      <c r="A16" s="8" t="s">
        <v>11</v>
      </c>
      <c r="B16" s="8" t="s">
        <v>218</v>
      </c>
      <c r="C16" s="4">
        <v>1200</v>
      </c>
      <c r="D16" s="4">
        <v>1200</v>
      </c>
      <c r="E16" s="4">
        <v>845.19</v>
      </c>
      <c r="F16" s="4">
        <v>1200</v>
      </c>
      <c r="G16" s="4"/>
      <c r="H16" s="4"/>
    </row>
    <row r="17" spans="1:11" ht="15.6" customHeight="1" x14ac:dyDescent="0.2">
      <c r="A17" s="8" t="s">
        <v>12</v>
      </c>
      <c r="B17" s="8" t="s">
        <v>13</v>
      </c>
      <c r="C17" s="4">
        <v>2000</v>
      </c>
      <c r="D17" s="4">
        <v>2000</v>
      </c>
      <c r="E17" s="4">
        <v>1553.17</v>
      </c>
      <c r="F17" s="4">
        <v>3500</v>
      </c>
      <c r="G17" s="4"/>
      <c r="H17" s="4"/>
    </row>
    <row r="18" spans="1:11" ht="15.6" customHeight="1" x14ac:dyDescent="0.2">
      <c r="A18" s="8" t="s">
        <v>149</v>
      </c>
      <c r="B18" s="8" t="s">
        <v>135</v>
      </c>
      <c r="C18" s="4">
        <v>150</v>
      </c>
      <c r="D18" s="4">
        <v>150</v>
      </c>
      <c r="E18" s="4">
        <v>150</v>
      </c>
      <c r="F18" s="4">
        <v>150</v>
      </c>
      <c r="G18" s="4"/>
      <c r="H18" s="4"/>
    </row>
    <row r="19" spans="1:11" ht="15.6" customHeight="1" x14ac:dyDescent="0.2">
      <c r="A19" s="8" t="s">
        <v>14</v>
      </c>
      <c r="B19" s="8" t="s">
        <v>15</v>
      </c>
      <c r="C19" s="4">
        <v>1200</v>
      </c>
      <c r="D19" s="4">
        <v>1200</v>
      </c>
      <c r="E19" s="4">
        <v>988</v>
      </c>
      <c r="F19" s="4">
        <v>1200</v>
      </c>
      <c r="G19" s="4"/>
      <c r="H19" s="4"/>
    </row>
    <row r="20" spans="1:11" ht="15.6" customHeight="1" x14ac:dyDescent="0.2">
      <c r="A20" s="9" t="s">
        <v>16</v>
      </c>
      <c r="B20" s="9" t="s">
        <v>17</v>
      </c>
      <c r="C20" s="4">
        <v>0</v>
      </c>
      <c r="D20" s="4">
        <v>0</v>
      </c>
      <c r="E20" s="41">
        <v>0</v>
      </c>
      <c r="F20" s="41">
        <v>0</v>
      </c>
      <c r="G20" s="41"/>
      <c r="H20" s="4"/>
    </row>
    <row r="21" spans="1:11" ht="15.6" customHeight="1" x14ac:dyDescent="0.2">
      <c r="A21" s="9" t="s">
        <v>329</v>
      </c>
      <c r="B21" s="9" t="s">
        <v>330</v>
      </c>
      <c r="C21" s="4">
        <v>0</v>
      </c>
      <c r="D21" s="4">
        <v>0</v>
      </c>
      <c r="E21" s="41">
        <v>0</v>
      </c>
      <c r="F21" s="41">
        <v>0</v>
      </c>
      <c r="G21" s="41"/>
      <c r="H21" s="4"/>
    </row>
    <row r="22" spans="1:11" ht="15.6" customHeight="1" thickBot="1" x14ac:dyDescent="0.25">
      <c r="A22" s="9" t="s">
        <v>157</v>
      </c>
      <c r="B22" s="8" t="s">
        <v>187</v>
      </c>
      <c r="C22" s="46">
        <v>92700</v>
      </c>
      <c r="D22" s="46">
        <v>92700</v>
      </c>
      <c r="E22" s="46">
        <v>69525</v>
      </c>
      <c r="F22" s="46">
        <v>92700</v>
      </c>
      <c r="G22" s="7"/>
      <c r="H22" s="7"/>
    </row>
    <row r="23" spans="1:11" ht="15.6" customHeight="1" x14ac:dyDescent="0.2">
      <c r="A23" s="9"/>
      <c r="B23" s="8" t="s">
        <v>18</v>
      </c>
      <c r="C23" s="4">
        <f>SUM(C10:C22)</f>
        <v>102550</v>
      </c>
      <c r="D23" s="4">
        <f>SUM(D10:D22)</f>
        <v>102550</v>
      </c>
      <c r="E23" s="4">
        <f>SUM(E10:E22)</f>
        <v>78371.98</v>
      </c>
      <c r="F23" s="4">
        <f>SUM(F10:F22)</f>
        <v>105800</v>
      </c>
      <c r="G23" s="4"/>
      <c r="H23" s="4"/>
    </row>
    <row r="24" spans="1:11" ht="15.6" customHeight="1" x14ac:dyDescent="0.2">
      <c r="A24" s="9"/>
      <c r="B24" s="8"/>
      <c r="C24" s="4"/>
      <c r="D24" s="4"/>
      <c r="E24" s="4"/>
      <c r="F24" s="4"/>
      <c r="G24" s="4"/>
      <c r="H24" s="7"/>
    </row>
    <row r="25" spans="1:11" ht="15.6" customHeight="1" x14ac:dyDescent="0.2">
      <c r="A25" s="9"/>
      <c r="B25" s="11" t="s">
        <v>19</v>
      </c>
      <c r="C25" s="5"/>
      <c r="D25" s="5"/>
      <c r="E25" s="5"/>
      <c r="F25" s="5"/>
      <c r="G25" s="5"/>
      <c r="H25" s="5"/>
    </row>
    <row r="26" spans="1:11" ht="15.6" customHeight="1" x14ac:dyDescent="0.2">
      <c r="A26" s="8" t="s">
        <v>20</v>
      </c>
      <c r="B26" s="8" t="s">
        <v>21</v>
      </c>
      <c r="C26" s="64">
        <v>3950</v>
      </c>
      <c r="D26" s="4">
        <v>3600</v>
      </c>
      <c r="E26" s="4">
        <v>3147.3</v>
      </c>
      <c r="F26" s="4">
        <v>5300</v>
      </c>
      <c r="G26" s="4"/>
      <c r="H26" s="4"/>
      <c r="I26" s="17" t="s">
        <v>2</v>
      </c>
      <c r="J26" s="1" t="s">
        <v>2</v>
      </c>
      <c r="K26" s="1" t="s">
        <v>2</v>
      </c>
    </row>
    <row r="27" spans="1:11" ht="15.6" customHeight="1" x14ac:dyDescent="0.2">
      <c r="A27" s="8" t="s">
        <v>22</v>
      </c>
      <c r="B27" s="8" t="s">
        <v>23</v>
      </c>
      <c r="C27" s="64">
        <v>1475</v>
      </c>
      <c r="D27" s="4">
        <v>1150</v>
      </c>
      <c r="E27" s="4">
        <v>1650</v>
      </c>
      <c r="F27" s="4">
        <v>3500</v>
      </c>
      <c r="G27" s="4"/>
      <c r="H27" s="4"/>
      <c r="I27" s="17" t="s">
        <v>2</v>
      </c>
    </row>
    <row r="28" spans="1:11" ht="15.6" customHeight="1" x14ac:dyDescent="0.2">
      <c r="A28" s="8" t="s">
        <v>24</v>
      </c>
      <c r="B28" s="8" t="s">
        <v>25</v>
      </c>
      <c r="C28" s="64">
        <v>1475</v>
      </c>
      <c r="D28" s="4">
        <v>1150</v>
      </c>
      <c r="E28" s="4">
        <v>2424.7399999999998</v>
      </c>
      <c r="F28" s="4">
        <v>3000</v>
      </c>
      <c r="G28" s="4"/>
      <c r="H28" s="4"/>
      <c r="I28" s="17" t="s">
        <v>2</v>
      </c>
    </row>
    <row r="29" spans="1:11" ht="15.6" customHeight="1" x14ac:dyDescent="0.2">
      <c r="A29" s="8" t="s">
        <v>333</v>
      </c>
      <c r="B29" s="8" t="s">
        <v>355</v>
      </c>
      <c r="C29" s="4">
        <v>1200</v>
      </c>
      <c r="D29" s="4">
        <v>1200</v>
      </c>
      <c r="E29" s="4">
        <v>1150.1199999999999</v>
      </c>
      <c r="F29" s="4">
        <v>1700</v>
      </c>
      <c r="G29" s="4"/>
      <c r="H29" s="4"/>
      <c r="I29" s="17"/>
    </row>
    <row r="30" spans="1:11" ht="15.6" customHeight="1" x14ac:dyDescent="0.2">
      <c r="A30" s="8" t="s">
        <v>26</v>
      </c>
      <c r="B30" s="8" t="s">
        <v>357</v>
      </c>
      <c r="C30" s="64">
        <v>500</v>
      </c>
      <c r="D30" s="4">
        <v>8000</v>
      </c>
      <c r="E30" s="4">
        <v>0</v>
      </c>
      <c r="F30" s="4">
        <v>1000</v>
      </c>
      <c r="G30" s="4"/>
      <c r="H30" s="4"/>
    </row>
    <row r="31" spans="1:11" ht="15.6" customHeight="1" x14ac:dyDescent="0.2">
      <c r="A31" s="8" t="s">
        <v>148</v>
      </c>
      <c r="B31" s="8" t="s">
        <v>356</v>
      </c>
      <c r="C31" s="4">
        <v>0</v>
      </c>
      <c r="D31" s="4">
        <v>0</v>
      </c>
      <c r="E31" s="4">
        <v>5250</v>
      </c>
      <c r="F31" s="4">
        <v>5500</v>
      </c>
      <c r="G31" s="4"/>
      <c r="H31" s="4"/>
    </row>
    <row r="32" spans="1:11" ht="15.6" customHeight="1" x14ac:dyDescent="0.2">
      <c r="A32" s="8" t="s">
        <v>174</v>
      </c>
      <c r="B32" s="8" t="s">
        <v>178</v>
      </c>
      <c r="C32" s="4">
        <v>0</v>
      </c>
      <c r="D32" s="4">
        <v>0</v>
      </c>
      <c r="E32" s="4">
        <v>0</v>
      </c>
      <c r="F32" s="4">
        <v>0</v>
      </c>
      <c r="G32" s="4"/>
      <c r="H32" s="4"/>
    </row>
    <row r="33" spans="1:9" ht="15.6" customHeight="1" x14ac:dyDescent="0.2">
      <c r="A33" s="8" t="s">
        <v>150</v>
      </c>
      <c r="B33" s="8" t="s">
        <v>327</v>
      </c>
      <c r="C33" s="4">
        <v>0</v>
      </c>
      <c r="D33" s="4">
        <v>0</v>
      </c>
      <c r="E33" s="4">
        <v>0</v>
      </c>
      <c r="F33" s="4">
        <v>0</v>
      </c>
      <c r="G33" s="4"/>
      <c r="H33" s="4"/>
    </row>
    <row r="34" spans="1:9" ht="15.6" customHeight="1" x14ac:dyDescent="0.2">
      <c r="A34" s="8">
        <v>10.599</v>
      </c>
      <c r="B34" s="8" t="s">
        <v>213</v>
      </c>
      <c r="C34" s="4">
        <v>150</v>
      </c>
      <c r="D34" s="4">
        <v>150</v>
      </c>
      <c r="E34" s="4">
        <v>127.45</v>
      </c>
      <c r="F34" s="4">
        <v>150</v>
      </c>
      <c r="G34" s="4"/>
      <c r="H34" s="4"/>
    </row>
    <row r="35" spans="1:9" ht="15.6" customHeight="1" x14ac:dyDescent="0.2">
      <c r="A35" s="9"/>
      <c r="B35" s="8" t="s">
        <v>314</v>
      </c>
      <c r="C35" s="4">
        <f>SUM(C165)</f>
        <v>18835</v>
      </c>
      <c r="D35" s="4">
        <f>SUM(D165)</f>
        <v>18835</v>
      </c>
      <c r="E35" s="4">
        <f>SUM(E165)</f>
        <v>9368.3300000000017</v>
      </c>
      <c r="F35" s="4">
        <f>SUM(F165)</f>
        <v>19900</v>
      </c>
      <c r="G35" s="4"/>
      <c r="H35" s="4"/>
    </row>
    <row r="36" spans="1:9" ht="15.6" customHeight="1" x14ac:dyDescent="0.2">
      <c r="A36" s="8" t="s">
        <v>27</v>
      </c>
      <c r="B36" s="8" t="s">
        <v>350</v>
      </c>
      <c r="C36" s="4">
        <v>4300</v>
      </c>
      <c r="D36" s="4">
        <v>4300</v>
      </c>
      <c r="E36" s="4">
        <v>2459.0100000000002</v>
      </c>
      <c r="F36" s="4">
        <v>6000</v>
      </c>
      <c r="G36" s="4"/>
      <c r="H36" s="4"/>
    </row>
    <row r="37" spans="1:9" ht="15.6" customHeight="1" thickBot="1" x14ac:dyDescent="0.25">
      <c r="A37" s="8" t="s">
        <v>272</v>
      </c>
      <c r="B37" s="8" t="s">
        <v>273</v>
      </c>
      <c r="C37" s="46">
        <v>0</v>
      </c>
      <c r="D37" s="46">
        <v>0</v>
      </c>
      <c r="E37" s="46">
        <v>0</v>
      </c>
      <c r="F37" s="46">
        <v>100</v>
      </c>
      <c r="G37" s="7"/>
      <c r="H37" s="7"/>
    </row>
    <row r="38" spans="1:9" ht="15.6" customHeight="1" x14ac:dyDescent="0.2">
      <c r="A38" s="9"/>
      <c r="B38" s="8" t="s">
        <v>28</v>
      </c>
      <c r="C38" s="4">
        <f>SUM(C26:C37)</f>
        <v>31885</v>
      </c>
      <c r="D38" s="4">
        <f>SUM(D26:D37)</f>
        <v>38385</v>
      </c>
      <c r="E38" s="4">
        <f>SUM(E26:E37)</f>
        <v>25576.950000000004</v>
      </c>
      <c r="F38" s="4">
        <f>SUM(F26:F37)</f>
        <v>46150</v>
      </c>
      <c r="G38" s="4"/>
      <c r="H38" s="4"/>
      <c r="I38" t="s">
        <v>2</v>
      </c>
    </row>
    <row r="39" spans="1:9" ht="15.6" customHeight="1" x14ac:dyDescent="0.2">
      <c r="A39" s="9"/>
      <c r="B39" s="8"/>
      <c r="C39" s="4"/>
      <c r="D39" s="4"/>
      <c r="E39" s="4"/>
      <c r="F39" s="4"/>
      <c r="G39" s="4"/>
      <c r="H39" s="4"/>
    </row>
    <row r="40" spans="1:9" ht="15.6" customHeight="1" x14ac:dyDescent="0.2">
      <c r="A40" s="9"/>
      <c r="B40" s="11" t="s">
        <v>29</v>
      </c>
      <c r="C40" s="5"/>
      <c r="D40" s="5"/>
      <c r="E40" s="5"/>
      <c r="F40" s="5"/>
      <c r="G40" s="5"/>
      <c r="H40" s="5"/>
    </row>
    <row r="41" spans="1:9" ht="15.6" customHeight="1" x14ac:dyDescent="0.2">
      <c r="A41" s="8" t="s">
        <v>30</v>
      </c>
      <c r="B41" s="8" t="s">
        <v>238</v>
      </c>
      <c r="C41" s="4">
        <v>500</v>
      </c>
      <c r="D41" s="4">
        <v>500</v>
      </c>
      <c r="E41" s="4">
        <v>500</v>
      </c>
      <c r="F41" s="4">
        <v>500</v>
      </c>
      <c r="G41" s="4"/>
      <c r="H41" s="4"/>
    </row>
    <row r="42" spans="1:9" ht="15.6" customHeight="1" x14ac:dyDescent="0.2">
      <c r="A42" s="8" t="s">
        <v>261</v>
      </c>
      <c r="B42" s="8" t="s">
        <v>258</v>
      </c>
      <c r="C42" s="4">
        <v>50</v>
      </c>
      <c r="D42" s="4">
        <v>50</v>
      </c>
      <c r="E42" s="4">
        <v>91.48</v>
      </c>
      <c r="F42" s="4">
        <v>125</v>
      </c>
      <c r="G42" s="4"/>
      <c r="H42" s="4"/>
    </row>
    <row r="43" spans="1:9" ht="15.6" customHeight="1" x14ac:dyDescent="0.2">
      <c r="A43" s="8" t="s">
        <v>179</v>
      </c>
      <c r="B43" s="8" t="s">
        <v>158</v>
      </c>
      <c r="C43" s="4">
        <v>50</v>
      </c>
      <c r="D43" s="4">
        <v>50</v>
      </c>
      <c r="E43" s="4">
        <v>111.47</v>
      </c>
      <c r="F43" s="4">
        <v>125</v>
      </c>
      <c r="G43" s="4"/>
      <c r="H43" s="4"/>
    </row>
    <row r="44" spans="1:9" ht="15.6" customHeight="1" x14ac:dyDescent="0.2">
      <c r="A44" s="8" t="s">
        <v>32</v>
      </c>
      <c r="B44" s="8" t="s">
        <v>185</v>
      </c>
      <c r="C44" s="4">
        <v>50</v>
      </c>
      <c r="D44" s="4">
        <v>50</v>
      </c>
      <c r="E44" s="4">
        <v>0</v>
      </c>
      <c r="F44" s="4">
        <v>125</v>
      </c>
      <c r="G44" s="4"/>
      <c r="H44" s="4"/>
    </row>
    <row r="45" spans="1:9" ht="15.6" customHeight="1" x14ac:dyDescent="0.2">
      <c r="A45" s="8" t="s">
        <v>102</v>
      </c>
      <c r="B45" s="8" t="s">
        <v>315</v>
      </c>
      <c r="C45" s="4">
        <v>50</v>
      </c>
      <c r="D45" s="4">
        <v>50</v>
      </c>
      <c r="E45" s="4">
        <v>90.65</v>
      </c>
      <c r="F45" s="4">
        <v>125</v>
      </c>
      <c r="G45" s="4"/>
      <c r="H45" s="4"/>
    </row>
    <row r="46" spans="1:9" ht="15.6" customHeight="1" x14ac:dyDescent="0.2">
      <c r="A46" s="8" t="s">
        <v>33</v>
      </c>
      <c r="B46" s="8" t="s">
        <v>186</v>
      </c>
      <c r="C46" s="4">
        <v>50</v>
      </c>
      <c r="D46" s="4">
        <v>50</v>
      </c>
      <c r="E46" s="4">
        <v>72.03</v>
      </c>
      <c r="F46" s="4">
        <v>125</v>
      </c>
      <c r="G46" s="4"/>
      <c r="H46" s="4"/>
    </row>
    <row r="47" spans="1:9" ht="15.6" customHeight="1" x14ac:dyDescent="0.2">
      <c r="A47" s="8">
        <v>10.696999999999999</v>
      </c>
      <c r="B47" s="8" t="s">
        <v>257</v>
      </c>
      <c r="C47" s="4">
        <v>50</v>
      </c>
      <c r="D47" s="4">
        <v>50</v>
      </c>
      <c r="E47" s="4">
        <v>114.99</v>
      </c>
      <c r="F47" s="4">
        <v>125</v>
      </c>
      <c r="G47" s="4"/>
      <c r="H47" s="4"/>
    </row>
    <row r="48" spans="1:9" ht="15.6" customHeight="1" x14ac:dyDescent="0.2">
      <c r="A48" s="8" t="s">
        <v>219</v>
      </c>
      <c r="B48" s="8" t="s">
        <v>214</v>
      </c>
      <c r="C48" s="4">
        <v>50</v>
      </c>
      <c r="D48" s="4">
        <v>50</v>
      </c>
      <c r="E48" s="4">
        <v>98.83</v>
      </c>
      <c r="F48" s="4">
        <v>125</v>
      </c>
      <c r="G48" s="4"/>
      <c r="H48" s="4"/>
    </row>
    <row r="49" spans="1:9" ht="15.6" customHeight="1" x14ac:dyDescent="0.2">
      <c r="A49" s="8" t="s">
        <v>277</v>
      </c>
      <c r="B49" s="8" t="s">
        <v>313</v>
      </c>
      <c r="C49" s="4">
        <v>50</v>
      </c>
      <c r="D49" s="4">
        <v>50</v>
      </c>
      <c r="E49" s="4">
        <v>97.08</v>
      </c>
      <c r="F49" s="4">
        <v>125</v>
      </c>
      <c r="G49" s="4"/>
      <c r="H49" s="4"/>
    </row>
    <row r="50" spans="1:9" ht="15.6" customHeight="1" x14ac:dyDescent="0.2">
      <c r="A50" s="8" t="s">
        <v>31</v>
      </c>
      <c r="B50" s="8" t="s">
        <v>349</v>
      </c>
      <c r="C50" s="4">
        <v>50</v>
      </c>
      <c r="D50" s="4">
        <v>50</v>
      </c>
      <c r="E50" s="4">
        <v>0</v>
      </c>
      <c r="F50" s="4">
        <v>125</v>
      </c>
      <c r="G50" s="4"/>
      <c r="H50" s="4"/>
    </row>
    <row r="51" spans="1:9" ht="15.6" customHeight="1" x14ac:dyDescent="0.2">
      <c r="A51" s="8" t="s">
        <v>276</v>
      </c>
      <c r="B51" s="8" t="s">
        <v>278</v>
      </c>
      <c r="C51" s="4">
        <v>50</v>
      </c>
      <c r="D51" s="4">
        <v>50</v>
      </c>
      <c r="E51" s="4">
        <v>0</v>
      </c>
      <c r="F51" s="4">
        <v>125</v>
      </c>
      <c r="G51" s="4"/>
      <c r="H51" s="4"/>
    </row>
    <row r="52" spans="1:9" ht="15.6" customHeight="1" x14ac:dyDescent="0.2">
      <c r="A52" s="8">
        <v>10.698</v>
      </c>
      <c r="B52" s="8" t="s">
        <v>328</v>
      </c>
      <c r="C52" s="4">
        <v>0</v>
      </c>
      <c r="D52" s="4">
        <v>0</v>
      </c>
      <c r="E52" s="4">
        <v>0</v>
      </c>
      <c r="F52" s="4">
        <v>0</v>
      </c>
      <c r="G52" s="4"/>
      <c r="H52" s="4"/>
    </row>
    <row r="53" spans="1:9" ht="15.6" customHeight="1" x14ac:dyDescent="0.2">
      <c r="A53" s="8" t="s">
        <v>107</v>
      </c>
      <c r="B53" s="8" t="s">
        <v>346</v>
      </c>
      <c r="C53" s="4">
        <v>6000</v>
      </c>
      <c r="D53" s="4">
        <v>6000</v>
      </c>
      <c r="E53" s="4">
        <v>6023.07</v>
      </c>
      <c r="F53" s="4">
        <v>8500</v>
      </c>
      <c r="G53" s="4"/>
      <c r="H53" s="4" t="s">
        <v>2</v>
      </c>
    </row>
    <row r="54" spans="1:9" ht="15.6" customHeight="1" thickBot="1" x14ac:dyDescent="0.25">
      <c r="A54" s="8" t="s">
        <v>108</v>
      </c>
      <c r="B54" s="8" t="s">
        <v>347</v>
      </c>
      <c r="C54" s="46">
        <v>3500</v>
      </c>
      <c r="D54" s="46">
        <v>3500</v>
      </c>
      <c r="E54" s="46">
        <v>3321.95</v>
      </c>
      <c r="F54" s="46">
        <v>5500</v>
      </c>
      <c r="G54" s="7"/>
      <c r="H54" s="4" t="s">
        <v>2</v>
      </c>
      <c r="I54" s="58" t="s">
        <v>2</v>
      </c>
    </row>
    <row r="55" spans="1:9" ht="15.6" customHeight="1" x14ac:dyDescent="0.2">
      <c r="A55" s="9"/>
      <c r="B55" s="8" t="s">
        <v>34</v>
      </c>
      <c r="C55" s="4">
        <f>SUM(C41:C54)</f>
        <v>10500</v>
      </c>
      <c r="D55" s="4">
        <f>SUM(D41:D54)</f>
        <v>10500</v>
      </c>
      <c r="E55" s="4">
        <f>SUM(E41:E54)</f>
        <v>10521.55</v>
      </c>
      <c r="F55" s="4">
        <f>SUM(F41:F54)</f>
        <v>15750</v>
      </c>
      <c r="G55" s="4"/>
      <c r="H55" s="4"/>
    </row>
    <row r="56" spans="1:9" ht="15.6" customHeight="1" x14ac:dyDescent="0.2">
      <c r="A56" s="9"/>
      <c r="B56" s="8"/>
      <c r="C56" s="4"/>
      <c r="D56" s="4"/>
      <c r="E56" s="4"/>
      <c r="F56" s="4"/>
      <c r="G56" s="4"/>
      <c r="H56" s="7"/>
    </row>
    <row r="57" spans="1:9" ht="15.6" customHeight="1" thickBot="1" x14ac:dyDescent="0.25">
      <c r="A57" s="9"/>
      <c r="B57" s="8" t="s">
        <v>35</v>
      </c>
      <c r="C57" s="46">
        <f>SUM(C23+C38+C55)</f>
        <v>144935</v>
      </c>
      <c r="D57" s="46">
        <f>SUM(D23+D38+D55)</f>
        <v>151435</v>
      </c>
      <c r="E57" s="46">
        <f>SUM(E23+E38+E55)</f>
        <v>114470.48</v>
      </c>
      <c r="F57" s="46">
        <f>SUM(F23+F38+F55)</f>
        <v>167700</v>
      </c>
      <c r="G57" s="7"/>
      <c r="H57" s="7"/>
    </row>
    <row r="58" spans="1:9" ht="15.6" customHeight="1" x14ac:dyDescent="0.2">
      <c r="A58" s="9"/>
      <c r="B58" s="8"/>
      <c r="C58" s="4"/>
      <c r="D58" s="4"/>
      <c r="E58" s="4"/>
      <c r="F58" s="4"/>
      <c r="G58" s="4"/>
      <c r="H58" s="4"/>
    </row>
    <row r="59" spans="1:9" ht="15.95" customHeight="1" thickBot="1" x14ac:dyDescent="0.3">
      <c r="A59" s="9"/>
      <c r="B59" s="3" t="s">
        <v>162</v>
      </c>
      <c r="C59" s="48">
        <f>SUM(C6-C57)</f>
        <v>6565</v>
      </c>
      <c r="D59" s="48">
        <f>SUM(D6-D57)</f>
        <v>65</v>
      </c>
      <c r="E59" s="48">
        <f>SUM(E6-E57)</f>
        <v>39863.710000000006</v>
      </c>
      <c r="F59" s="48">
        <f>SUM(F6-F57)</f>
        <v>-1700</v>
      </c>
      <c r="G59" s="60"/>
      <c r="H59" s="7"/>
    </row>
    <row r="60" spans="1:9" ht="15.95" customHeight="1" x14ac:dyDescent="0.25">
      <c r="A60" s="9"/>
      <c r="B60" s="3"/>
      <c r="C60" s="39"/>
      <c r="D60" s="39"/>
      <c r="E60" s="39"/>
      <c r="F60" s="39"/>
      <c r="G60" s="39"/>
      <c r="H60" s="20"/>
    </row>
    <row r="61" spans="1:9" ht="15.6" customHeight="1" x14ac:dyDescent="0.2">
      <c r="A61" s="1"/>
      <c r="B61" s="12" t="s">
        <v>159</v>
      </c>
      <c r="C61" s="5"/>
      <c r="D61" s="5"/>
      <c r="E61" s="5"/>
      <c r="F61" s="5"/>
      <c r="G61" s="5"/>
      <c r="H61" s="17"/>
    </row>
    <row r="62" spans="1:9" ht="15.6" customHeight="1" x14ac:dyDescent="0.2">
      <c r="A62" s="1" t="s">
        <v>103</v>
      </c>
      <c r="B62" s="2" t="s">
        <v>163</v>
      </c>
      <c r="C62" s="4">
        <v>0</v>
      </c>
      <c r="D62" s="4">
        <v>0</v>
      </c>
      <c r="E62" s="4">
        <v>24717.79</v>
      </c>
      <c r="F62" s="47">
        <v>0</v>
      </c>
      <c r="G62" s="47"/>
      <c r="H62" s="4"/>
      <c r="I62" s="4"/>
    </row>
    <row r="63" spans="1:9" ht="15.6" customHeight="1" x14ac:dyDescent="0.2">
      <c r="A63" s="1" t="s">
        <v>104</v>
      </c>
      <c r="B63" s="2" t="s">
        <v>164</v>
      </c>
      <c r="C63" s="4">
        <v>0</v>
      </c>
      <c r="D63" s="4">
        <v>0</v>
      </c>
      <c r="E63" s="50">
        <v>-397.2</v>
      </c>
      <c r="F63" s="47">
        <v>0</v>
      </c>
      <c r="G63" s="47"/>
      <c r="H63" s="4"/>
      <c r="I63" s="17"/>
    </row>
    <row r="64" spans="1:9" ht="15.6" customHeight="1" x14ac:dyDescent="0.2">
      <c r="A64" s="1" t="s">
        <v>105</v>
      </c>
      <c r="B64" s="2" t="s">
        <v>165</v>
      </c>
      <c r="C64" s="4">
        <v>0</v>
      </c>
      <c r="D64" s="4">
        <v>0</v>
      </c>
      <c r="E64" s="50">
        <v>102470.72</v>
      </c>
      <c r="F64" s="47">
        <v>0</v>
      </c>
      <c r="G64" s="47"/>
      <c r="H64" s="4"/>
      <c r="I64" s="4"/>
    </row>
    <row r="65" spans="1:14" ht="15.6" customHeight="1" x14ac:dyDescent="0.2">
      <c r="A65" s="1" t="s">
        <v>106</v>
      </c>
      <c r="B65" s="2" t="s">
        <v>166</v>
      </c>
      <c r="C65" s="4">
        <v>0</v>
      </c>
      <c r="D65" s="4">
        <v>0</v>
      </c>
      <c r="E65" s="50">
        <v>-64755.64</v>
      </c>
      <c r="F65" s="47">
        <v>0</v>
      </c>
      <c r="G65" s="47"/>
      <c r="H65" s="4"/>
      <c r="I65" s="17"/>
    </row>
    <row r="66" spans="1:14" ht="15.6" customHeight="1" x14ac:dyDescent="0.2">
      <c r="A66" s="1" t="s">
        <v>236</v>
      </c>
      <c r="B66" s="2" t="s">
        <v>237</v>
      </c>
      <c r="C66" s="4">
        <v>0</v>
      </c>
      <c r="D66" s="4">
        <v>0</v>
      </c>
      <c r="E66" s="4">
        <v>0</v>
      </c>
      <c r="F66" s="47">
        <v>0</v>
      </c>
      <c r="G66" s="47"/>
      <c r="H66" s="4"/>
    </row>
    <row r="67" spans="1:14" ht="15.6" customHeight="1" x14ac:dyDescent="0.2">
      <c r="A67" s="6">
        <v>10.849</v>
      </c>
      <c r="B67" s="2" t="s">
        <v>175</v>
      </c>
      <c r="C67" s="4">
        <v>0</v>
      </c>
      <c r="D67" s="4">
        <v>0</v>
      </c>
      <c r="E67" s="50">
        <v>197845.29</v>
      </c>
      <c r="F67" s="47">
        <v>0</v>
      </c>
      <c r="G67" s="47"/>
      <c r="H67" s="4"/>
      <c r="I67" s="4"/>
    </row>
    <row r="68" spans="1:14" ht="15.6" customHeight="1" x14ac:dyDescent="0.2">
      <c r="A68" s="6" t="s">
        <v>220</v>
      </c>
      <c r="B68" s="2" t="s">
        <v>221</v>
      </c>
      <c r="C68" s="4">
        <v>0</v>
      </c>
      <c r="D68" s="4">
        <v>0</v>
      </c>
      <c r="E68" s="4">
        <v>0</v>
      </c>
      <c r="F68" s="47">
        <v>0</v>
      </c>
      <c r="G68" s="47"/>
      <c r="H68" s="4"/>
    </row>
    <row r="69" spans="1:14" ht="15.6" customHeight="1" x14ac:dyDescent="0.2">
      <c r="A69" s="6" t="s">
        <v>115</v>
      </c>
      <c r="B69" s="2" t="s">
        <v>168</v>
      </c>
      <c r="C69" s="4">
        <v>0</v>
      </c>
      <c r="D69" s="4">
        <v>0</v>
      </c>
      <c r="E69" s="17">
        <v>-200000</v>
      </c>
      <c r="F69" s="47">
        <v>0</v>
      </c>
      <c r="G69" s="47"/>
      <c r="H69" s="4"/>
      <c r="I69" s="16"/>
    </row>
    <row r="70" spans="1:14" ht="15.6" customHeight="1" x14ac:dyDescent="0.2">
      <c r="A70" s="6">
        <v>10.861000000000001</v>
      </c>
      <c r="B70" s="2" t="s">
        <v>222</v>
      </c>
      <c r="C70" s="4">
        <v>0</v>
      </c>
      <c r="D70" s="4">
        <v>0</v>
      </c>
      <c r="E70" s="50">
        <v>3715</v>
      </c>
      <c r="F70" s="47">
        <v>0</v>
      </c>
      <c r="G70" s="47"/>
      <c r="H70" s="4"/>
      <c r="I70" s="16"/>
    </row>
    <row r="71" spans="1:14" ht="15.6" customHeight="1" x14ac:dyDescent="0.2">
      <c r="A71" s="6">
        <v>10.862</v>
      </c>
      <c r="B71" s="2" t="s">
        <v>270</v>
      </c>
      <c r="C71" s="4">
        <v>0</v>
      </c>
      <c r="D71" s="4">
        <v>0</v>
      </c>
      <c r="E71" s="4">
        <v>0</v>
      </c>
      <c r="F71" s="47">
        <v>0</v>
      </c>
      <c r="G71" s="47"/>
      <c r="H71" s="4"/>
      <c r="I71" s="4"/>
    </row>
    <row r="72" spans="1:14" ht="15.6" customHeight="1" x14ac:dyDescent="0.2">
      <c r="A72" s="6">
        <v>10.864000000000001</v>
      </c>
      <c r="B72" s="2" t="s">
        <v>223</v>
      </c>
      <c r="C72" s="4">
        <v>0</v>
      </c>
      <c r="D72" s="4">
        <v>0</v>
      </c>
      <c r="E72" s="50">
        <v>-3774.71</v>
      </c>
      <c r="F72" s="47">
        <v>0</v>
      </c>
      <c r="G72" s="47"/>
      <c r="H72" s="4"/>
      <c r="I72" s="16"/>
    </row>
    <row r="73" spans="1:14" ht="15.6" customHeight="1" x14ac:dyDescent="0.2">
      <c r="A73" s="6" t="s">
        <v>239</v>
      </c>
      <c r="B73" s="2" t="s">
        <v>271</v>
      </c>
      <c r="C73" s="4">
        <v>0</v>
      </c>
      <c r="D73" s="4">
        <v>0</v>
      </c>
      <c r="E73" s="17">
        <v>-2059.9299999999998</v>
      </c>
      <c r="F73" s="47">
        <v>0</v>
      </c>
      <c r="G73" s="47"/>
      <c r="H73" s="4"/>
      <c r="I73" s="16"/>
    </row>
    <row r="74" spans="1:14" ht="15.6" customHeight="1" thickBot="1" x14ac:dyDescent="0.25">
      <c r="A74" s="6" t="s">
        <v>311</v>
      </c>
      <c r="B74" s="2" t="s">
        <v>312</v>
      </c>
      <c r="C74" s="4">
        <v>0</v>
      </c>
      <c r="D74" s="4">
        <v>0</v>
      </c>
      <c r="E74" s="48">
        <v>-127.38</v>
      </c>
      <c r="F74" s="51">
        <v>0</v>
      </c>
      <c r="G74" s="61"/>
      <c r="H74" s="7"/>
      <c r="I74" s="16"/>
    </row>
    <row r="75" spans="1:14" ht="15.6" customHeight="1" x14ac:dyDescent="0.2">
      <c r="A75" s="1"/>
      <c r="B75" s="8" t="s">
        <v>160</v>
      </c>
      <c r="C75" s="50">
        <f>SUM(C62:C74)</f>
        <v>0</v>
      </c>
      <c r="D75" s="50">
        <f>SUM(D62:D74)</f>
        <v>0</v>
      </c>
      <c r="E75" s="50">
        <f>SUM(E62:E74)</f>
        <v>57633.940000000024</v>
      </c>
      <c r="F75" s="47">
        <f>SUM(F62:F74)</f>
        <v>0</v>
      </c>
      <c r="G75" s="47"/>
      <c r="H75" s="4"/>
    </row>
    <row r="76" spans="1:14" ht="15.6" customHeight="1" x14ac:dyDescent="0.2">
      <c r="A76" s="1"/>
      <c r="B76" s="8"/>
      <c r="C76" s="42"/>
      <c r="D76" s="42"/>
      <c r="E76" s="42"/>
      <c r="F76" s="42"/>
      <c r="G76" s="42"/>
      <c r="H76" s="4"/>
    </row>
    <row r="77" spans="1:14" ht="18" customHeight="1" x14ac:dyDescent="0.25">
      <c r="A77" s="1"/>
      <c r="B77" s="30" t="s">
        <v>331</v>
      </c>
      <c r="C77" s="49">
        <f>SUM(C59+C75)</f>
        <v>6565</v>
      </c>
      <c r="D77" s="49">
        <f>SUM(D59+D75)</f>
        <v>65</v>
      </c>
      <c r="E77" s="49">
        <f>SUM(E59+E75)</f>
        <v>97497.650000000023</v>
      </c>
      <c r="F77" s="52">
        <f>SUM(F59+F75)</f>
        <v>-1700</v>
      </c>
      <c r="G77" s="52"/>
      <c r="H77" s="15"/>
      <c r="I77" s="31"/>
    </row>
    <row r="78" spans="1:14" ht="15.6" customHeight="1" x14ac:dyDescent="0.25">
      <c r="A78" s="29" t="s">
        <v>2</v>
      </c>
      <c r="B78" s="56" t="s">
        <v>332</v>
      </c>
      <c r="C78" s="43"/>
      <c r="D78" s="43"/>
      <c r="E78" s="43"/>
      <c r="F78" s="43"/>
      <c r="G78" s="43"/>
      <c r="H78" s="4"/>
      <c r="I78" s="23"/>
      <c r="J78" s="23"/>
      <c r="K78" s="23"/>
      <c r="L78" s="23"/>
      <c r="M78" s="23"/>
      <c r="N78" s="23"/>
    </row>
    <row r="79" spans="1:14" ht="19.5" customHeight="1" x14ac:dyDescent="0.3">
      <c r="A79" s="1"/>
      <c r="C79" s="44"/>
      <c r="D79" s="44"/>
      <c r="E79" s="44"/>
      <c r="F79" s="44"/>
      <c r="G79" s="44"/>
      <c r="H79" s="2"/>
      <c r="I79" s="32"/>
      <c r="J79" s="23"/>
      <c r="K79" s="23"/>
      <c r="L79" s="23"/>
      <c r="M79" s="23"/>
      <c r="N79" s="23"/>
    </row>
    <row r="80" spans="1:14" ht="19.5" customHeight="1" x14ac:dyDescent="0.25">
      <c r="A80" s="9"/>
      <c r="B80" s="3" t="s">
        <v>259</v>
      </c>
      <c r="C80" s="39"/>
      <c r="D80" s="39"/>
      <c r="E80" s="39"/>
      <c r="F80" s="39"/>
      <c r="G80" s="39"/>
      <c r="H80" s="18"/>
      <c r="I80" s="13"/>
      <c r="J80" s="23"/>
      <c r="K80" s="23"/>
      <c r="L80" s="23"/>
      <c r="M80" s="23"/>
      <c r="N80" s="23"/>
    </row>
    <row r="81" spans="1:14" ht="19.5" customHeight="1" x14ac:dyDescent="0.2">
      <c r="A81" s="28">
        <v>20.920999999999999</v>
      </c>
      <c r="B81" s="27" t="s">
        <v>260</v>
      </c>
      <c r="C81" s="4"/>
      <c r="D81" s="4"/>
      <c r="E81" s="4"/>
      <c r="F81" s="4"/>
      <c r="G81" s="4"/>
      <c r="H81" s="18"/>
      <c r="I81" s="14"/>
      <c r="J81" s="23"/>
      <c r="K81" s="23"/>
      <c r="L81" s="23"/>
      <c r="M81" s="23"/>
      <c r="N81" s="23"/>
    </row>
    <row r="82" spans="1:14" ht="19.5" customHeight="1" x14ac:dyDescent="0.3">
      <c r="A82" s="28"/>
      <c r="B82" s="57" t="s">
        <v>161</v>
      </c>
      <c r="C82" s="42">
        <f>SUM(C77:C81)</f>
        <v>6565</v>
      </c>
      <c r="D82" s="42">
        <f>SUM(D77:D81)</f>
        <v>65</v>
      </c>
      <c r="E82" s="42">
        <f>SUM(E77:E81)</f>
        <v>97497.650000000023</v>
      </c>
      <c r="F82" s="53">
        <f>SUM(F77:F81)</f>
        <v>-1700</v>
      </c>
      <c r="G82" s="53"/>
      <c r="H82" s="18"/>
      <c r="I82" s="14"/>
      <c r="J82" s="23"/>
      <c r="K82" s="23"/>
      <c r="L82" s="23"/>
      <c r="M82" s="23"/>
      <c r="N82" s="23"/>
    </row>
    <row r="83" spans="1:14" ht="19.5" customHeight="1" x14ac:dyDescent="0.3">
      <c r="A83" s="28"/>
      <c r="B83" s="59" t="s">
        <v>353</v>
      </c>
      <c r="C83" s="44"/>
      <c r="D83" s="44"/>
      <c r="E83" s="44"/>
      <c r="F83" s="44"/>
      <c r="G83" s="44"/>
      <c r="H83" s="18"/>
      <c r="I83" s="14"/>
      <c r="J83" s="23"/>
      <c r="K83" s="23"/>
      <c r="L83" s="23"/>
      <c r="M83" s="23"/>
      <c r="N83" s="23"/>
    </row>
    <row r="84" spans="1:14" ht="19.5" customHeight="1" x14ac:dyDescent="0.3">
      <c r="A84" s="9"/>
      <c r="B84" s="21"/>
      <c r="C84" s="10" t="s">
        <v>338</v>
      </c>
      <c r="D84" s="10" t="s">
        <v>338</v>
      </c>
      <c r="E84" s="10" t="s">
        <v>334</v>
      </c>
      <c r="F84" s="37" t="s">
        <v>334</v>
      </c>
      <c r="G84" s="37"/>
      <c r="H84" s="18"/>
      <c r="I84" s="65" t="s">
        <v>348</v>
      </c>
      <c r="J84" s="65"/>
      <c r="K84" s="65"/>
      <c r="L84" s="65"/>
      <c r="M84" s="65"/>
      <c r="N84" s="65"/>
    </row>
    <row r="85" spans="1:14" ht="15.6" customHeight="1" thickBot="1" x14ac:dyDescent="0.3">
      <c r="A85" s="9"/>
      <c r="B85" s="11" t="s">
        <v>169</v>
      </c>
      <c r="C85" s="63" t="s">
        <v>354</v>
      </c>
      <c r="D85" s="22" t="s">
        <v>335</v>
      </c>
      <c r="E85" s="22" t="s">
        <v>345</v>
      </c>
      <c r="F85" s="38" t="s">
        <v>335</v>
      </c>
      <c r="G85" s="62"/>
      <c r="H85" s="18"/>
      <c r="I85" s="24" t="s">
        <v>290</v>
      </c>
      <c r="J85" s="24" t="s">
        <v>291</v>
      </c>
      <c r="K85" s="24" t="s">
        <v>292</v>
      </c>
      <c r="L85" s="33" t="s">
        <v>171</v>
      </c>
      <c r="M85" s="33" t="s">
        <v>172</v>
      </c>
      <c r="N85" s="33" t="s">
        <v>173</v>
      </c>
    </row>
    <row r="86" spans="1:14" ht="15.6" customHeight="1" x14ac:dyDescent="0.2">
      <c r="A86" s="8" t="s">
        <v>36</v>
      </c>
      <c r="B86" s="8" t="s">
        <v>318</v>
      </c>
      <c r="C86" s="4">
        <v>225</v>
      </c>
      <c r="D86" s="4">
        <v>225</v>
      </c>
      <c r="E86" s="4">
        <v>214.9</v>
      </c>
      <c r="F86" s="4">
        <v>225</v>
      </c>
      <c r="G86" s="4"/>
      <c r="H86" s="4"/>
      <c r="I86" s="24" t="s">
        <v>316</v>
      </c>
      <c r="J86" s="24">
        <v>9</v>
      </c>
      <c r="K86" s="24">
        <v>9</v>
      </c>
      <c r="L86" s="25">
        <v>0</v>
      </c>
      <c r="M86" s="25">
        <f>SUM(K86*25)</f>
        <v>225</v>
      </c>
      <c r="N86" s="25">
        <f t="shared" ref="N86" si="0">SUM(L86:M86)</f>
        <v>225</v>
      </c>
    </row>
    <row r="87" spans="1:14" ht="15.6" customHeight="1" x14ac:dyDescent="0.2">
      <c r="A87" s="9" t="s">
        <v>320</v>
      </c>
      <c r="B87" s="1" t="s">
        <v>319</v>
      </c>
      <c r="C87" s="4">
        <v>200</v>
      </c>
      <c r="D87" s="4">
        <v>200</v>
      </c>
      <c r="E87" s="4">
        <v>189.79</v>
      </c>
      <c r="F87" s="45">
        <v>200</v>
      </c>
      <c r="G87" s="45"/>
      <c r="H87" s="4"/>
      <c r="I87" s="24" t="s">
        <v>317</v>
      </c>
      <c r="J87" s="24">
        <v>8</v>
      </c>
      <c r="K87" s="24">
        <v>8</v>
      </c>
      <c r="L87" s="35">
        <v>0</v>
      </c>
      <c r="M87" s="25">
        <f t="shared" ref="M87:M98" si="1">SUM(K87*25)</f>
        <v>200</v>
      </c>
      <c r="N87" s="25">
        <f t="shared" ref="N87" si="2">SUM(L87:M87)</f>
        <v>200</v>
      </c>
    </row>
    <row r="88" spans="1:14" ht="15.6" customHeight="1" x14ac:dyDescent="0.2">
      <c r="A88" s="8" t="s">
        <v>37</v>
      </c>
      <c r="B88" s="8" t="s">
        <v>224</v>
      </c>
      <c r="C88" s="4">
        <v>125</v>
      </c>
      <c r="D88" s="4">
        <v>125</v>
      </c>
      <c r="E88" s="4">
        <v>0</v>
      </c>
      <c r="F88" s="4">
        <v>100</v>
      </c>
      <c r="G88" s="4"/>
      <c r="H88" s="4"/>
      <c r="I88" s="24" t="s">
        <v>230</v>
      </c>
      <c r="J88" s="24">
        <v>5</v>
      </c>
      <c r="K88" s="24">
        <v>5</v>
      </c>
      <c r="L88" s="25">
        <v>0</v>
      </c>
      <c r="M88" s="25">
        <f t="shared" si="1"/>
        <v>125</v>
      </c>
      <c r="N88" s="25">
        <f t="shared" ref="N88:N96" si="3">SUM(L88:M88)</f>
        <v>125</v>
      </c>
    </row>
    <row r="89" spans="1:14" ht="15.6" customHeight="1" x14ac:dyDescent="0.2">
      <c r="A89" s="8" t="s">
        <v>269</v>
      </c>
      <c r="B89" s="8" t="s">
        <v>225</v>
      </c>
      <c r="C89" s="4">
        <v>175</v>
      </c>
      <c r="D89" s="4">
        <v>175</v>
      </c>
      <c r="E89" s="4">
        <v>0</v>
      </c>
      <c r="F89" s="4">
        <v>150</v>
      </c>
      <c r="G89" s="4"/>
      <c r="H89" s="4"/>
      <c r="I89" s="26" t="s">
        <v>231</v>
      </c>
      <c r="J89" s="24">
        <v>7</v>
      </c>
      <c r="K89" s="24">
        <v>7</v>
      </c>
      <c r="L89" s="25">
        <v>0</v>
      </c>
      <c r="M89" s="25">
        <f t="shared" si="1"/>
        <v>175</v>
      </c>
      <c r="N89" s="25">
        <f t="shared" si="3"/>
        <v>175</v>
      </c>
    </row>
    <row r="90" spans="1:14" ht="15.6" customHeight="1" x14ac:dyDescent="0.2">
      <c r="A90" s="8" t="s">
        <v>321</v>
      </c>
      <c r="B90" s="8" t="s">
        <v>336</v>
      </c>
      <c r="C90" s="4">
        <v>200</v>
      </c>
      <c r="D90" s="4">
        <v>200</v>
      </c>
      <c r="E90" s="4">
        <v>200</v>
      </c>
      <c r="F90" s="4">
        <v>200</v>
      </c>
      <c r="G90" s="4"/>
      <c r="H90" s="4"/>
      <c r="I90" s="24" t="s">
        <v>323</v>
      </c>
      <c r="J90" s="24">
        <v>9</v>
      </c>
      <c r="K90" s="24">
        <v>8</v>
      </c>
      <c r="L90" s="35">
        <v>0</v>
      </c>
      <c r="M90" s="25">
        <f t="shared" si="1"/>
        <v>200</v>
      </c>
      <c r="N90" s="35">
        <f t="shared" si="3"/>
        <v>200</v>
      </c>
    </row>
    <row r="91" spans="1:14" ht="15.6" customHeight="1" x14ac:dyDescent="0.2">
      <c r="A91" s="8" t="s">
        <v>38</v>
      </c>
      <c r="B91" s="8" t="s">
        <v>39</v>
      </c>
      <c r="C91" s="4">
        <v>275</v>
      </c>
      <c r="D91" s="4">
        <v>275</v>
      </c>
      <c r="E91" s="4">
        <v>0</v>
      </c>
      <c r="F91" s="4">
        <v>250</v>
      </c>
      <c r="G91" s="4"/>
      <c r="H91" s="4"/>
      <c r="I91" s="24" t="s">
        <v>116</v>
      </c>
      <c r="J91" s="24">
        <v>11</v>
      </c>
      <c r="K91" s="24">
        <v>11</v>
      </c>
      <c r="L91" s="25">
        <v>0</v>
      </c>
      <c r="M91" s="25">
        <f t="shared" si="1"/>
        <v>275</v>
      </c>
      <c r="N91" s="25">
        <f t="shared" si="3"/>
        <v>275</v>
      </c>
    </row>
    <row r="92" spans="1:14" ht="15.6" customHeight="1" x14ac:dyDescent="0.2">
      <c r="A92" s="8" t="s">
        <v>176</v>
      </c>
      <c r="B92" s="8" t="s">
        <v>182</v>
      </c>
      <c r="C92" s="4">
        <v>275</v>
      </c>
      <c r="D92" s="4">
        <v>275</v>
      </c>
      <c r="E92" s="4">
        <v>275</v>
      </c>
      <c r="F92" s="4">
        <v>275</v>
      </c>
      <c r="G92" s="4"/>
      <c r="H92" s="4"/>
      <c r="I92" s="24" t="s">
        <v>177</v>
      </c>
      <c r="J92" s="24">
        <v>11</v>
      </c>
      <c r="K92" s="24">
        <v>11</v>
      </c>
      <c r="L92" s="25">
        <v>0</v>
      </c>
      <c r="M92" s="25">
        <f t="shared" si="1"/>
        <v>275</v>
      </c>
      <c r="N92" s="25">
        <f t="shared" si="3"/>
        <v>275</v>
      </c>
    </row>
    <row r="93" spans="1:14" ht="15.6" customHeight="1" x14ac:dyDescent="0.2">
      <c r="A93" s="8" t="s">
        <v>322</v>
      </c>
      <c r="B93" s="8" t="s">
        <v>337</v>
      </c>
      <c r="C93" s="4">
        <v>250</v>
      </c>
      <c r="D93" s="4">
        <v>250</v>
      </c>
      <c r="E93" s="4">
        <v>0</v>
      </c>
      <c r="F93" s="4">
        <v>250</v>
      </c>
      <c r="G93" s="4"/>
      <c r="H93" s="4"/>
      <c r="I93" s="24" t="s">
        <v>324</v>
      </c>
      <c r="J93" s="24">
        <v>10</v>
      </c>
      <c r="K93" s="24">
        <v>10</v>
      </c>
      <c r="L93" s="35">
        <v>0</v>
      </c>
      <c r="M93" s="25">
        <f t="shared" si="1"/>
        <v>250</v>
      </c>
      <c r="N93" s="35">
        <f t="shared" si="3"/>
        <v>250</v>
      </c>
    </row>
    <row r="94" spans="1:14" ht="15.6" customHeight="1" x14ac:dyDescent="0.2">
      <c r="A94" s="8" t="s">
        <v>40</v>
      </c>
      <c r="B94" s="8" t="s">
        <v>41</v>
      </c>
      <c r="C94" s="4">
        <v>250</v>
      </c>
      <c r="D94" s="4">
        <v>250</v>
      </c>
      <c r="E94" s="4">
        <v>250</v>
      </c>
      <c r="F94" s="4">
        <v>250</v>
      </c>
      <c r="G94" s="4"/>
      <c r="H94" s="4"/>
      <c r="I94" s="24" t="s">
        <v>117</v>
      </c>
      <c r="J94" s="24">
        <v>10</v>
      </c>
      <c r="K94" s="24">
        <v>10</v>
      </c>
      <c r="L94" s="25">
        <v>0</v>
      </c>
      <c r="M94" s="25">
        <f t="shared" si="1"/>
        <v>250</v>
      </c>
      <c r="N94" s="25">
        <f t="shared" si="3"/>
        <v>250</v>
      </c>
    </row>
    <row r="95" spans="1:14" ht="15.6" customHeight="1" x14ac:dyDescent="0.2">
      <c r="A95" s="8" t="s">
        <v>42</v>
      </c>
      <c r="B95" s="8" t="s">
        <v>249</v>
      </c>
      <c r="C95" s="4">
        <v>200</v>
      </c>
      <c r="D95" s="4">
        <v>200</v>
      </c>
      <c r="E95" s="4">
        <v>0</v>
      </c>
      <c r="F95" s="4">
        <v>175</v>
      </c>
      <c r="G95" s="4"/>
      <c r="H95" s="4"/>
      <c r="I95" s="24" t="s">
        <v>240</v>
      </c>
      <c r="J95" s="24">
        <v>9</v>
      </c>
      <c r="K95" s="24">
        <v>8</v>
      </c>
      <c r="L95" s="25">
        <v>0</v>
      </c>
      <c r="M95" s="25">
        <f t="shared" si="1"/>
        <v>200</v>
      </c>
      <c r="N95" s="25">
        <f t="shared" si="3"/>
        <v>200</v>
      </c>
    </row>
    <row r="96" spans="1:14" ht="15.6" customHeight="1" x14ac:dyDescent="0.2">
      <c r="A96" s="8" t="s">
        <v>262</v>
      </c>
      <c r="B96" s="8" t="s">
        <v>250</v>
      </c>
      <c r="C96" s="4">
        <v>150</v>
      </c>
      <c r="D96" s="4">
        <v>150</v>
      </c>
      <c r="E96" s="4">
        <v>0</v>
      </c>
      <c r="F96" s="4">
        <v>200</v>
      </c>
      <c r="G96" s="4"/>
      <c r="H96" s="4"/>
      <c r="I96" s="24" t="s">
        <v>241</v>
      </c>
      <c r="J96" s="24">
        <v>8</v>
      </c>
      <c r="K96" s="24">
        <v>6</v>
      </c>
      <c r="L96" s="25">
        <v>0</v>
      </c>
      <c r="M96" s="25">
        <f t="shared" si="1"/>
        <v>150</v>
      </c>
      <c r="N96" s="25">
        <f t="shared" si="3"/>
        <v>150</v>
      </c>
    </row>
    <row r="97" spans="1:14" ht="15.6" customHeight="1" x14ac:dyDescent="0.2">
      <c r="A97" s="8" t="s">
        <v>43</v>
      </c>
      <c r="B97" s="8" t="s">
        <v>199</v>
      </c>
      <c r="C97" s="4">
        <v>175</v>
      </c>
      <c r="D97" s="4">
        <v>175</v>
      </c>
      <c r="E97" s="4">
        <v>93.33</v>
      </c>
      <c r="F97" s="4">
        <v>325</v>
      </c>
      <c r="G97" s="4"/>
      <c r="H97" s="4"/>
      <c r="I97" s="24" t="s">
        <v>208</v>
      </c>
      <c r="J97" s="24">
        <v>8</v>
      </c>
      <c r="K97" s="24">
        <v>7</v>
      </c>
      <c r="L97" s="25">
        <v>0</v>
      </c>
      <c r="M97" s="25">
        <f t="shared" si="1"/>
        <v>175</v>
      </c>
      <c r="N97" s="25">
        <f t="shared" ref="N97:N98" si="4">SUM(L97:M97)</f>
        <v>175</v>
      </c>
    </row>
    <row r="98" spans="1:14" ht="15.6" customHeight="1" x14ac:dyDescent="0.2">
      <c r="A98" s="8" t="s">
        <v>197</v>
      </c>
      <c r="B98" s="8" t="s">
        <v>198</v>
      </c>
      <c r="C98" s="4">
        <v>250</v>
      </c>
      <c r="D98" s="4">
        <v>250</v>
      </c>
      <c r="E98" s="4">
        <v>219.96</v>
      </c>
      <c r="F98" s="4">
        <v>250</v>
      </c>
      <c r="G98" s="4"/>
      <c r="H98" s="4"/>
      <c r="I98" s="24" t="s">
        <v>209</v>
      </c>
      <c r="J98" s="24">
        <v>10</v>
      </c>
      <c r="K98" s="24">
        <v>10</v>
      </c>
      <c r="L98" s="25">
        <v>0</v>
      </c>
      <c r="M98" s="25">
        <f t="shared" si="1"/>
        <v>250</v>
      </c>
      <c r="N98" s="25">
        <f t="shared" si="4"/>
        <v>250</v>
      </c>
    </row>
    <row r="99" spans="1:14" ht="15.6" customHeight="1" x14ac:dyDescent="0.2">
      <c r="A99" s="8" t="s">
        <v>339</v>
      </c>
      <c r="B99" s="8" t="s">
        <v>340</v>
      </c>
      <c r="C99" s="4">
        <v>150</v>
      </c>
      <c r="D99" s="4">
        <v>150</v>
      </c>
      <c r="E99" s="4">
        <v>0</v>
      </c>
      <c r="F99" s="4">
        <v>0</v>
      </c>
      <c r="G99" s="4"/>
      <c r="I99" s="54" t="s">
        <v>341</v>
      </c>
      <c r="J99" s="54">
        <v>7</v>
      </c>
      <c r="K99" s="54">
        <v>6</v>
      </c>
      <c r="L99" s="25">
        <v>0</v>
      </c>
      <c r="M99" s="25">
        <f t="shared" ref="M99" si="5">SUM(K99*25)</f>
        <v>150</v>
      </c>
      <c r="N99" s="25">
        <f t="shared" ref="N99" si="6">SUM(L99:M99)</f>
        <v>150</v>
      </c>
    </row>
    <row r="100" spans="1:14" ht="15.6" customHeight="1" x14ac:dyDescent="0.2">
      <c r="A100" s="8" t="s">
        <v>44</v>
      </c>
      <c r="B100" s="8" t="s">
        <v>45</v>
      </c>
      <c r="C100" s="4">
        <v>300</v>
      </c>
      <c r="D100" s="4">
        <v>300</v>
      </c>
      <c r="E100" s="4">
        <v>202.22</v>
      </c>
      <c r="F100" s="4">
        <v>300</v>
      </c>
      <c r="G100" s="4"/>
      <c r="H100" s="4"/>
      <c r="I100" s="24">
        <v>8</v>
      </c>
      <c r="J100" s="24">
        <v>13</v>
      </c>
      <c r="K100" s="24">
        <v>12</v>
      </c>
      <c r="L100" s="25">
        <v>0</v>
      </c>
      <c r="M100" s="25">
        <f t="shared" ref="M100:M131" si="7">SUM(K100*25)</f>
        <v>300</v>
      </c>
      <c r="N100" s="25">
        <f t="shared" ref="N100:N109" si="8">SUM(L100:M100)</f>
        <v>300</v>
      </c>
    </row>
    <row r="101" spans="1:14" ht="15.6" customHeight="1" x14ac:dyDescent="0.2">
      <c r="A101" s="8" t="s">
        <v>46</v>
      </c>
      <c r="B101" s="8" t="s">
        <v>202</v>
      </c>
      <c r="C101" s="4">
        <v>150</v>
      </c>
      <c r="D101" s="4">
        <v>150</v>
      </c>
      <c r="E101" s="4">
        <v>0</v>
      </c>
      <c r="F101" s="4">
        <v>175</v>
      </c>
      <c r="G101" s="4"/>
      <c r="H101" s="4"/>
      <c r="I101" s="24" t="s">
        <v>206</v>
      </c>
      <c r="J101" s="24">
        <v>7</v>
      </c>
      <c r="K101" s="24">
        <v>6</v>
      </c>
      <c r="L101" s="25">
        <v>0</v>
      </c>
      <c r="M101" s="25">
        <f t="shared" si="7"/>
        <v>150</v>
      </c>
      <c r="N101" s="25">
        <f t="shared" si="8"/>
        <v>150</v>
      </c>
    </row>
    <row r="102" spans="1:14" ht="15.6" customHeight="1" x14ac:dyDescent="0.2">
      <c r="A102" s="8" t="s">
        <v>200</v>
      </c>
      <c r="B102" s="8" t="s">
        <v>201</v>
      </c>
      <c r="C102" s="4">
        <v>200</v>
      </c>
      <c r="D102" s="4">
        <v>200</v>
      </c>
      <c r="E102" s="4">
        <v>0</v>
      </c>
      <c r="F102" s="4">
        <v>225</v>
      </c>
      <c r="G102" s="4"/>
      <c r="H102" s="4"/>
      <c r="I102" s="24" t="s">
        <v>207</v>
      </c>
      <c r="J102" s="24">
        <v>9</v>
      </c>
      <c r="K102" s="24">
        <v>8</v>
      </c>
      <c r="L102" s="25">
        <v>0</v>
      </c>
      <c r="M102" s="25">
        <f t="shared" si="7"/>
        <v>200</v>
      </c>
      <c r="N102" s="25">
        <f t="shared" si="8"/>
        <v>200</v>
      </c>
    </row>
    <row r="103" spans="1:14" ht="15.6" customHeight="1" x14ac:dyDescent="0.2">
      <c r="A103" s="8" t="s">
        <v>47</v>
      </c>
      <c r="B103" s="8" t="s">
        <v>48</v>
      </c>
      <c r="C103" s="4">
        <v>325</v>
      </c>
      <c r="D103" s="4">
        <v>325</v>
      </c>
      <c r="E103" s="4">
        <v>0</v>
      </c>
      <c r="F103" s="4">
        <v>325</v>
      </c>
      <c r="G103" s="4"/>
      <c r="H103" s="4"/>
      <c r="I103" s="24">
        <v>11</v>
      </c>
      <c r="J103" s="24">
        <v>14</v>
      </c>
      <c r="K103" s="24">
        <v>13</v>
      </c>
      <c r="L103" s="25">
        <v>0</v>
      </c>
      <c r="M103" s="25">
        <f t="shared" si="7"/>
        <v>325</v>
      </c>
      <c r="N103" s="25">
        <f t="shared" si="8"/>
        <v>325</v>
      </c>
    </row>
    <row r="104" spans="1:14" ht="15.6" customHeight="1" x14ac:dyDescent="0.2">
      <c r="A104" s="8" t="s">
        <v>111</v>
      </c>
      <c r="B104" s="8" t="s">
        <v>109</v>
      </c>
      <c r="C104" s="4">
        <v>250</v>
      </c>
      <c r="D104" s="4">
        <v>250</v>
      </c>
      <c r="E104" s="4">
        <v>189.19</v>
      </c>
      <c r="F104" s="4">
        <v>250</v>
      </c>
      <c r="G104" s="4"/>
      <c r="H104" s="4"/>
      <c r="I104" s="24" t="s">
        <v>118</v>
      </c>
      <c r="J104" s="24">
        <v>10</v>
      </c>
      <c r="K104" s="24">
        <v>10</v>
      </c>
      <c r="L104" s="25">
        <v>0</v>
      </c>
      <c r="M104" s="25">
        <f t="shared" si="7"/>
        <v>250</v>
      </c>
      <c r="N104" s="25">
        <f t="shared" si="8"/>
        <v>250</v>
      </c>
    </row>
    <row r="105" spans="1:14" ht="15.6" customHeight="1" x14ac:dyDescent="0.2">
      <c r="A105" s="8" t="s">
        <v>184</v>
      </c>
      <c r="B105" s="8" t="s">
        <v>196</v>
      </c>
      <c r="C105" s="4">
        <v>250</v>
      </c>
      <c r="D105" s="4">
        <v>250</v>
      </c>
      <c r="E105" s="4">
        <v>39.33</v>
      </c>
      <c r="F105" s="4">
        <v>225</v>
      </c>
      <c r="G105" s="4"/>
      <c r="H105" s="4"/>
      <c r="I105" s="24" t="s">
        <v>183</v>
      </c>
      <c r="J105" s="24">
        <v>10</v>
      </c>
      <c r="K105" s="24">
        <v>10</v>
      </c>
      <c r="L105" s="25">
        <v>0</v>
      </c>
      <c r="M105" s="25">
        <f t="shared" si="7"/>
        <v>250</v>
      </c>
      <c r="N105" s="25">
        <f t="shared" si="8"/>
        <v>250</v>
      </c>
    </row>
    <row r="106" spans="1:14" ht="15.6" customHeight="1" x14ac:dyDescent="0.2">
      <c r="A106" s="8" t="s">
        <v>49</v>
      </c>
      <c r="B106" s="8" t="s">
        <v>110</v>
      </c>
      <c r="C106" s="4">
        <v>250</v>
      </c>
      <c r="D106" s="4">
        <v>250</v>
      </c>
      <c r="E106" s="4">
        <v>275</v>
      </c>
      <c r="F106" s="4">
        <v>275</v>
      </c>
      <c r="G106" s="4"/>
      <c r="H106" s="4"/>
      <c r="I106" s="24" t="s">
        <v>119</v>
      </c>
      <c r="J106" s="24">
        <v>11</v>
      </c>
      <c r="K106" s="24">
        <v>10</v>
      </c>
      <c r="L106" s="25">
        <v>0</v>
      </c>
      <c r="M106" s="25">
        <f t="shared" si="7"/>
        <v>250</v>
      </c>
      <c r="N106" s="25">
        <f t="shared" si="8"/>
        <v>250</v>
      </c>
    </row>
    <row r="107" spans="1:14" ht="15.6" customHeight="1" x14ac:dyDescent="0.2">
      <c r="A107" s="8" t="s">
        <v>50</v>
      </c>
      <c r="B107" s="8" t="s">
        <v>141</v>
      </c>
      <c r="C107" s="4">
        <v>225</v>
      </c>
      <c r="D107" s="4">
        <v>225</v>
      </c>
      <c r="E107" s="4">
        <v>225</v>
      </c>
      <c r="F107" s="4">
        <v>250</v>
      </c>
      <c r="G107" s="4"/>
      <c r="H107" s="4"/>
      <c r="I107" s="24" t="s">
        <v>137</v>
      </c>
      <c r="J107" s="24">
        <v>9</v>
      </c>
      <c r="K107" s="24">
        <v>9</v>
      </c>
      <c r="L107" s="25">
        <v>0</v>
      </c>
      <c r="M107" s="25">
        <f t="shared" si="7"/>
        <v>225</v>
      </c>
      <c r="N107" s="25">
        <f t="shared" si="8"/>
        <v>225</v>
      </c>
    </row>
    <row r="108" spans="1:14" ht="15.6" customHeight="1" x14ac:dyDescent="0.2">
      <c r="A108" s="8" t="s">
        <v>142</v>
      </c>
      <c r="B108" s="8" t="s">
        <v>143</v>
      </c>
      <c r="C108" s="4">
        <v>375</v>
      </c>
      <c r="D108" s="4">
        <v>375</v>
      </c>
      <c r="E108" s="4">
        <v>347.01</v>
      </c>
      <c r="F108" s="4">
        <v>375</v>
      </c>
      <c r="G108" s="4"/>
      <c r="H108" s="4"/>
      <c r="I108" s="24" t="s">
        <v>138</v>
      </c>
      <c r="J108" s="24">
        <v>16</v>
      </c>
      <c r="K108" s="24">
        <v>15</v>
      </c>
      <c r="L108" s="25">
        <v>0</v>
      </c>
      <c r="M108" s="25">
        <f t="shared" si="7"/>
        <v>375</v>
      </c>
      <c r="N108" s="25">
        <f t="shared" si="8"/>
        <v>375</v>
      </c>
    </row>
    <row r="109" spans="1:14" ht="15.6" customHeight="1" x14ac:dyDescent="0.2">
      <c r="A109" s="8" t="s">
        <v>284</v>
      </c>
      <c r="B109" s="8" t="s">
        <v>293</v>
      </c>
      <c r="C109" s="4">
        <v>150</v>
      </c>
      <c r="D109" s="4">
        <v>150</v>
      </c>
      <c r="E109" s="4">
        <v>0</v>
      </c>
      <c r="F109" s="4">
        <v>150</v>
      </c>
      <c r="G109" s="4"/>
      <c r="H109" s="4"/>
      <c r="I109" s="24" t="s">
        <v>287</v>
      </c>
      <c r="J109" s="24">
        <v>7</v>
      </c>
      <c r="K109" s="24">
        <v>6</v>
      </c>
      <c r="L109" s="25">
        <v>0</v>
      </c>
      <c r="M109" s="25">
        <f t="shared" si="7"/>
        <v>150</v>
      </c>
      <c r="N109" s="25">
        <f t="shared" si="8"/>
        <v>150</v>
      </c>
    </row>
    <row r="110" spans="1:14" ht="15.6" customHeight="1" x14ac:dyDescent="0.2">
      <c r="A110" s="8" t="s">
        <v>51</v>
      </c>
      <c r="B110" s="8" t="s">
        <v>52</v>
      </c>
      <c r="C110" s="4">
        <v>225</v>
      </c>
      <c r="D110" s="4">
        <v>225</v>
      </c>
      <c r="E110" s="4">
        <v>0</v>
      </c>
      <c r="F110" s="4">
        <v>225</v>
      </c>
      <c r="G110" s="4"/>
      <c r="H110" s="4"/>
      <c r="I110" s="24">
        <v>14</v>
      </c>
      <c r="J110" s="24">
        <v>10</v>
      </c>
      <c r="K110" s="24">
        <v>9</v>
      </c>
      <c r="L110" s="25">
        <v>0</v>
      </c>
      <c r="M110" s="25">
        <f t="shared" si="7"/>
        <v>225</v>
      </c>
      <c r="N110" s="25">
        <f t="shared" ref="N110:N111" si="9">SUM(L110:M110)</f>
        <v>225</v>
      </c>
    </row>
    <row r="111" spans="1:14" ht="15.6" customHeight="1" x14ac:dyDescent="0.2">
      <c r="A111" s="8" t="s">
        <v>299</v>
      </c>
      <c r="B111" s="8" t="s">
        <v>296</v>
      </c>
      <c r="C111" s="4">
        <v>275</v>
      </c>
      <c r="D111" s="4">
        <v>275</v>
      </c>
      <c r="E111" s="4">
        <v>128.63</v>
      </c>
      <c r="F111" s="4">
        <v>350</v>
      </c>
      <c r="G111" s="4"/>
      <c r="H111" s="4"/>
      <c r="I111" s="24" t="s">
        <v>306</v>
      </c>
      <c r="J111" s="24">
        <v>14</v>
      </c>
      <c r="K111" s="24">
        <v>11</v>
      </c>
      <c r="L111" s="25">
        <v>0</v>
      </c>
      <c r="M111" s="25">
        <f t="shared" si="7"/>
        <v>275</v>
      </c>
      <c r="N111" s="25">
        <f t="shared" si="9"/>
        <v>275</v>
      </c>
    </row>
    <row r="112" spans="1:14" ht="15.6" customHeight="1" x14ac:dyDescent="0.2">
      <c r="A112" s="8" t="s">
        <v>300</v>
      </c>
      <c r="B112" s="8" t="s">
        <v>297</v>
      </c>
      <c r="C112" s="4">
        <v>225</v>
      </c>
      <c r="D112" s="4">
        <v>225</v>
      </c>
      <c r="E112" s="4">
        <v>193.09</v>
      </c>
      <c r="F112" s="4">
        <v>225</v>
      </c>
      <c r="G112" s="4"/>
      <c r="H112" s="4"/>
      <c r="I112" s="24" t="s">
        <v>307</v>
      </c>
      <c r="J112" s="24">
        <v>9</v>
      </c>
      <c r="K112" s="24">
        <v>9</v>
      </c>
      <c r="L112" s="25">
        <v>0</v>
      </c>
      <c r="M112" s="25">
        <f t="shared" si="7"/>
        <v>225</v>
      </c>
      <c r="N112" s="25">
        <f t="shared" ref="N112:N113" si="10">SUM(L112:M112)</f>
        <v>225</v>
      </c>
    </row>
    <row r="113" spans="1:14" ht="15.6" customHeight="1" x14ac:dyDescent="0.2">
      <c r="A113" s="8" t="s">
        <v>301</v>
      </c>
      <c r="B113" s="8" t="s">
        <v>298</v>
      </c>
      <c r="C113" s="4">
        <v>125</v>
      </c>
      <c r="D113" s="4">
        <v>125</v>
      </c>
      <c r="E113" s="4">
        <v>175</v>
      </c>
      <c r="F113" s="4">
        <v>175</v>
      </c>
      <c r="G113" s="4"/>
      <c r="H113" s="4"/>
      <c r="I113" s="24" t="s">
        <v>308</v>
      </c>
      <c r="J113" s="24">
        <v>6</v>
      </c>
      <c r="K113" s="24">
        <v>5</v>
      </c>
      <c r="L113" s="25">
        <v>0</v>
      </c>
      <c r="M113" s="25">
        <f t="shared" si="7"/>
        <v>125</v>
      </c>
      <c r="N113" s="25">
        <f t="shared" si="10"/>
        <v>125</v>
      </c>
    </row>
    <row r="114" spans="1:14" ht="15.6" customHeight="1" x14ac:dyDescent="0.2">
      <c r="A114" s="8" t="s">
        <v>285</v>
      </c>
      <c r="B114" s="8" t="s">
        <v>294</v>
      </c>
      <c r="C114" s="4">
        <v>225</v>
      </c>
      <c r="D114" s="4">
        <v>225</v>
      </c>
      <c r="E114" s="4">
        <v>58.14</v>
      </c>
      <c r="F114" s="4">
        <v>250</v>
      </c>
      <c r="G114" s="4"/>
      <c r="H114" s="4"/>
      <c r="I114" s="24" t="s">
        <v>288</v>
      </c>
      <c r="J114" s="24">
        <v>10</v>
      </c>
      <c r="K114" s="24">
        <v>9</v>
      </c>
      <c r="L114" s="25">
        <v>0</v>
      </c>
      <c r="M114" s="25">
        <f t="shared" si="7"/>
        <v>225</v>
      </c>
      <c r="N114" s="25">
        <f t="shared" ref="N114:N128" si="11">SUM(L114:M114)</f>
        <v>225</v>
      </c>
    </row>
    <row r="115" spans="1:14" ht="15.6" customHeight="1" x14ac:dyDescent="0.2">
      <c r="A115" s="8" t="s">
        <v>53</v>
      </c>
      <c r="B115" s="8" t="s">
        <v>279</v>
      </c>
      <c r="C115" s="4">
        <v>250</v>
      </c>
      <c r="D115" s="4">
        <v>250</v>
      </c>
      <c r="E115" s="4">
        <v>0</v>
      </c>
      <c r="F115" s="4">
        <v>250</v>
      </c>
      <c r="G115" s="4"/>
      <c r="H115" s="4"/>
      <c r="I115" s="24" t="s">
        <v>282</v>
      </c>
      <c r="J115" s="24">
        <v>10</v>
      </c>
      <c r="K115" s="24">
        <v>10</v>
      </c>
      <c r="L115" s="25">
        <v>0</v>
      </c>
      <c r="M115" s="25">
        <f t="shared" si="7"/>
        <v>250</v>
      </c>
      <c r="N115" s="25">
        <f t="shared" si="11"/>
        <v>250</v>
      </c>
    </row>
    <row r="116" spans="1:14" ht="15.6" customHeight="1" x14ac:dyDescent="0.2">
      <c r="A116" s="8" t="s">
        <v>281</v>
      </c>
      <c r="B116" s="8" t="s">
        <v>280</v>
      </c>
      <c r="C116" s="4">
        <v>150</v>
      </c>
      <c r="D116" s="4">
        <v>150</v>
      </c>
      <c r="E116" s="4">
        <v>66.7</v>
      </c>
      <c r="F116" s="4">
        <v>175</v>
      </c>
      <c r="G116" s="4"/>
      <c r="H116" s="4"/>
      <c r="I116" s="24" t="s">
        <v>283</v>
      </c>
      <c r="J116" s="24">
        <v>8</v>
      </c>
      <c r="K116" s="24">
        <v>6</v>
      </c>
      <c r="L116" s="25">
        <v>0</v>
      </c>
      <c r="M116" s="25">
        <f t="shared" si="7"/>
        <v>150</v>
      </c>
      <c r="N116" s="25">
        <f t="shared" si="11"/>
        <v>150</v>
      </c>
    </row>
    <row r="117" spans="1:14" ht="15.6" customHeight="1" x14ac:dyDescent="0.2">
      <c r="A117" s="8" t="s">
        <v>286</v>
      </c>
      <c r="B117" s="8" t="s">
        <v>295</v>
      </c>
      <c r="C117" s="4">
        <v>125</v>
      </c>
      <c r="D117" s="4">
        <v>125</v>
      </c>
      <c r="E117" s="4">
        <v>175</v>
      </c>
      <c r="F117" s="4">
        <v>175</v>
      </c>
      <c r="G117" s="4"/>
      <c r="H117" s="4"/>
      <c r="I117" s="24" t="s">
        <v>289</v>
      </c>
      <c r="J117" s="24">
        <v>8</v>
      </c>
      <c r="K117" s="24">
        <v>5</v>
      </c>
      <c r="L117" s="25">
        <v>0</v>
      </c>
      <c r="M117" s="25">
        <f t="shared" si="7"/>
        <v>125</v>
      </c>
      <c r="N117" s="25">
        <f t="shared" si="11"/>
        <v>125</v>
      </c>
    </row>
    <row r="118" spans="1:14" ht="15.6" customHeight="1" x14ac:dyDescent="0.2">
      <c r="A118" s="8" t="s">
        <v>54</v>
      </c>
      <c r="B118" s="8" t="s">
        <v>251</v>
      </c>
      <c r="C118" s="4">
        <v>200</v>
      </c>
      <c r="D118" s="4">
        <v>200</v>
      </c>
      <c r="E118" s="4">
        <v>69.099999999999994</v>
      </c>
      <c r="F118" s="4">
        <v>275</v>
      </c>
      <c r="G118" s="4"/>
      <c r="H118" s="4"/>
      <c r="I118" s="24" t="s">
        <v>242</v>
      </c>
      <c r="J118" s="24">
        <v>11</v>
      </c>
      <c r="K118" s="24">
        <v>8</v>
      </c>
      <c r="L118" s="25">
        <v>0</v>
      </c>
      <c r="M118" s="25">
        <f t="shared" si="7"/>
        <v>200</v>
      </c>
      <c r="N118" s="25">
        <f t="shared" si="11"/>
        <v>200</v>
      </c>
    </row>
    <row r="119" spans="1:14" ht="15.6" customHeight="1" x14ac:dyDescent="0.2">
      <c r="A119" s="8" t="s">
        <v>263</v>
      </c>
      <c r="B119" s="8" t="s">
        <v>268</v>
      </c>
      <c r="C119" s="4">
        <v>100</v>
      </c>
      <c r="D119" s="4">
        <v>100</v>
      </c>
      <c r="E119" s="4">
        <v>0</v>
      </c>
      <c r="F119" s="4">
        <v>125</v>
      </c>
      <c r="G119" s="4"/>
      <c r="H119" s="4"/>
      <c r="I119" s="24" t="s">
        <v>243</v>
      </c>
      <c r="J119" s="24">
        <v>5</v>
      </c>
      <c r="K119" s="24">
        <v>4</v>
      </c>
      <c r="L119" s="25">
        <v>0</v>
      </c>
      <c r="M119" s="25">
        <f t="shared" si="7"/>
        <v>100</v>
      </c>
      <c r="N119" s="25">
        <f t="shared" si="11"/>
        <v>100</v>
      </c>
    </row>
    <row r="120" spans="1:14" ht="15.6" customHeight="1" x14ac:dyDescent="0.2">
      <c r="A120" s="8" t="s">
        <v>112</v>
      </c>
      <c r="B120" s="8" t="s">
        <v>113</v>
      </c>
      <c r="C120" s="4">
        <v>200</v>
      </c>
      <c r="D120" s="4">
        <v>200</v>
      </c>
      <c r="E120" s="4">
        <v>249.51</v>
      </c>
      <c r="F120" s="4">
        <v>250</v>
      </c>
      <c r="G120" s="4"/>
      <c r="H120" s="4"/>
      <c r="I120" s="24" t="s">
        <v>120</v>
      </c>
      <c r="J120" s="24">
        <v>10</v>
      </c>
      <c r="K120" s="24">
        <v>8</v>
      </c>
      <c r="L120" s="25">
        <v>0</v>
      </c>
      <c r="M120" s="25">
        <f t="shared" si="7"/>
        <v>200</v>
      </c>
      <c r="N120" s="25">
        <f t="shared" si="11"/>
        <v>200</v>
      </c>
    </row>
    <row r="121" spans="1:14" ht="15.6" customHeight="1" x14ac:dyDescent="0.2">
      <c r="A121" s="8" t="s">
        <v>55</v>
      </c>
      <c r="B121" s="8" t="s">
        <v>114</v>
      </c>
      <c r="C121" s="4">
        <v>275</v>
      </c>
      <c r="D121" s="4">
        <v>275</v>
      </c>
      <c r="E121" s="4">
        <v>0</v>
      </c>
      <c r="F121" s="4">
        <v>300</v>
      </c>
      <c r="G121" s="4"/>
      <c r="H121" s="4"/>
      <c r="I121" s="24" t="s">
        <v>121</v>
      </c>
      <c r="J121" s="24">
        <v>12</v>
      </c>
      <c r="K121" s="24">
        <v>11</v>
      </c>
      <c r="L121" s="25">
        <v>0</v>
      </c>
      <c r="M121" s="25">
        <f t="shared" si="7"/>
        <v>275</v>
      </c>
      <c r="N121" s="25">
        <f t="shared" si="11"/>
        <v>275</v>
      </c>
    </row>
    <row r="122" spans="1:14" ht="15.6" customHeight="1" x14ac:dyDescent="0.2">
      <c r="A122" s="8" t="s">
        <v>56</v>
      </c>
      <c r="B122" s="8" t="s">
        <v>57</v>
      </c>
      <c r="C122" s="4">
        <v>150</v>
      </c>
      <c r="D122" s="4">
        <v>150</v>
      </c>
      <c r="E122" s="4">
        <v>0</v>
      </c>
      <c r="F122" s="4">
        <v>150</v>
      </c>
      <c r="G122" s="4"/>
      <c r="H122" s="4"/>
      <c r="I122" s="24">
        <v>20</v>
      </c>
      <c r="J122" s="24">
        <v>3</v>
      </c>
      <c r="K122" s="24">
        <v>3</v>
      </c>
      <c r="L122" s="25">
        <v>75</v>
      </c>
      <c r="M122" s="25">
        <f t="shared" si="7"/>
        <v>75</v>
      </c>
      <c r="N122" s="25">
        <f t="shared" si="11"/>
        <v>150</v>
      </c>
    </row>
    <row r="123" spans="1:14" ht="15.6" customHeight="1" x14ac:dyDescent="0.2">
      <c r="A123" s="8" t="s">
        <v>58</v>
      </c>
      <c r="B123" s="8" t="s">
        <v>59</v>
      </c>
      <c r="C123" s="4">
        <v>300</v>
      </c>
      <c r="D123" s="4">
        <v>300</v>
      </c>
      <c r="E123" s="4">
        <v>141.26</v>
      </c>
      <c r="F123" s="4">
        <v>325</v>
      </c>
      <c r="G123" s="4"/>
      <c r="H123" s="4"/>
      <c r="I123" s="24">
        <v>21</v>
      </c>
      <c r="J123" s="24">
        <v>14</v>
      </c>
      <c r="K123" s="24">
        <v>12</v>
      </c>
      <c r="L123" s="25">
        <v>0</v>
      </c>
      <c r="M123" s="25">
        <f t="shared" si="7"/>
        <v>300</v>
      </c>
      <c r="N123" s="25">
        <f t="shared" si="11"/>
        <v>300</v>
      </c>
    </row>
    <row r="124" spans="1:14" ht="15.6" customHeight="1" x14ac:dyDescent="0.2">
      <c r="A124" s="8" t="s">
        <v>60</v>
      </c>
      <c r="B124" s="8" t="s">
        <v>252</v>
      </c>
      <c r="C124" s="4">
        <v>200</v>
      </c>
      <c r="D124" s="4">
        <v>200</v>
      </c>
      <c r="E124" s="4">
        <v>104.42</v>
      </c>
      <c r="F124" s="4">
        <v>225</v>
      </c>
      <c r="G124" s="4"/>
      <c r="H124" s="4"/>
      <c r="I124" s="24" t="s">
        <v>244</v>
      </c>
      <c r="J124" s="24">
        <v>8</v>
      </c>
      <c r="K124" s="24">
        <v>8</v>
      </c>
      <c r="L124" s="25">
        <v>0</v>
      </c>
      <c r="M124" s="25">
        <f t="shared" si="7"/>
        <v>200</v>
      </c>
      <c r="N124" s="25">
        <f t="shared" si="11"/>
        <v>200</v>
      </c>
    </row>
    <row r="125" spans="1:14" ht="15.6" customHeight="1" x14ac:dyDescent="0.2">
      <c r="A125" s="8" t="s">
        <v>264</v>
      </c>
      <c r="B125" s="8" t="s">
        <v>253</v>
      </c>
      <c r="C125" s="4">
        <v>250</v>
      </c>
      <c r="D125" s="4">
        <v>250</v>
      </c>
      <c r="E125" s="4">
        <v>250</v>
      </c>
      <c r="F125" s="4">
        <v>250</v>
      </c>
      <c r="G125" s="4"/>
      <c r="H125" s="4"/>
      <c r="I125" s="24" t="s">
        <v>245</v>
      </c>
      <c r="J125" s="24">
        <v>11</v>
      </c>
      <c r="K125" s="24">
        <v>10</v>
      </c>
      <c r="L125" s="25">
        <v>0</v>
      </c>
      <c r="M125" s="25">
        <f t="shared" si="7"/>
        <v>250</v>
      </c>
      <c r="N125" s="25">
        <f t="shared" si="11"/>
        <v>250</v>
      </c>
    </row>
    <row r="126" spans="1:14" ht="15.6" customHeight="1" x14ac:dyDescent="0.2">
      <c r="A126" s="8" t="s">
        <v>265</v>
      </c>
      <c r="B126" s="8" t="s">
        <v>254</v>
      </c>
      <c r="C126" s="4">
        <v>975</v>
      </c>
      <c r="D126" s="4">
        <v>975</v>
      </c>
      <c r="E126" s="4">
        <v>940.38</v>
      </c>
      <c r="F126" s="4">
        <v>975</v>
      </c>
      <c r="G126" s="4"/>
      <c r="H126" s="4"/>
      <c r="I126" s="24" t="s">
        <v>246</v>
      </c>
      <c r="J126" s="24">
        <v>9</v>
      </c>
      <c r="K126" s="24">
        <v>9</v>
      </c>
      <c r="L126" s="25">
        <v>750</v>
      </c>
      <c r="M126" s="25">
        <f t="shared" si="7"/>
        <v>225</v>
      </c>
      <c r="N126" s="25">
        <f t="shared" si="11"/>
        <v>975</v>
      </c>
    </row>
    <row r="127" spans="1:14" ht="15.6" customHeight="1" x14ac:dyDescent="0.2">
      <c r="A127" s="8" t="s">
        <v>61</v>
      </c>
      <c r="B127" s="8" t="s">
        <v>62</v>
      </c>
      <c r="C127" s="4">
        <v>350</v>
      </c>
      <c r="D127" s="4">
        <v>350</v>
      </c>
      <c r="E127" s="4">
        <v>331.41</v>
      </c>
      <c r="F127" s="4">
        <v>350</v>
      </c>
      <c r="G127" s="4"/>
      <c r="H127" s="4"/>
      <c r="I127" s="24">
        <v>23</v>
      </c>
      <c r="J127" s="24">
        <v>10</v>
      </c>
      <c r="K127" s="24">
        <v>10</v>
      </c>
      <c r="L127" s="25">
        <v>100</v>
      </c>
      <c r="M127" s="25">
        <f t="shared" si="7"/>
        <v>250</v>
      </c>
      <c r="N127" s="25">
        <f t="shared" si="11"/>
        <v>350</v>
      </c>
    </row>
    <row r="128" spans="1:14" ht="15.6" customHeight="1" x14ac:dyDescent="0.2">
      <c r="A128" s="8" t="s">
        <v>98</v>
      </c>
      <c r="B128" s="8" t="s">
        <v>326</v>
      </c>
      <c r="C128" s="4">
        <v>225</v>
      </c>
      <c r="D128" s="4">
        <v>225</v>
      </c>
      <c r="E128" s="4">
        <v>0</v>
      </c>
      <c r="F128" s="4">
        <v>275</v>
      </c>
      <c r="G128" s="4"/>
      <c r="H128" s="4"/>
      <c r="I128" s="24" t="s">
        <v>325</v>
      </c>
      <c r="J128" s="24">
        <v>11</v>
      </c>
      <c r="K128" s="24">
        <v>9</v>
      </c>
      <c r="L128" s="25">
        <v>0</v>
      </c>
      <c r="M128" s="25">
        <f t="shared" si="7"/>
        <v>225</v>
      </c>
      <c r="N128" s="25">
        <f t="shared" si="11"/>
        <v>225</v>
      </c>
    </row>
    <row r="129" spans="1:14" ht="15.6" customHeight="1" x14ac:dyDescent="0.2">
      <c r="A129" s="8" t="s">
        <v>63</v>
      </c>
      <c r="B129" s="8" t="s">
        <v>226</v>
      </c>
      <c r="C129" s="4">
        <v>300</v>
      </c>
      <c r="D129" s="4">
        <v>300</v>
      </c>
      <c r="E129" s="4">
        <v>65.209999999999994</v>
      </c>
      <c r="F129" s="4">
        <v>325</v>
      </c>
      <c r="G129" s="4"/>
      <c r="H129" s="4"/>
      <c r="I129" s="24" t="s">
        <v>232</v>
      </c>
      <c r="J129" s="24">
        <v>13</v>
      </c>
      <c r="K129" s="24">
        <v>12</v>
      </c>
      <c r="L129" s="25">
        <v>0</v>
      </c>
      <c r="M129" s="25">
        <f t="shared" si="7"/>
        <v>300</v>
      </c>
      <c r="N129" s="25">
        <f t="shared" ref="N129:N132" si="12">SUM(L129:M129)</f>
        <v>300</v>
      </c>
    </row>
    <row r="130" spans="1:14" ht="15.6" customHeight="1" x14ac:dyDescent="0.2">
      <c r="A130" s="8">
        <v>10.625999999999999</v>
      </c>
      <c r="B130" s="8" t="s">
        <v>227</v>
      </c>
      <c r="C130" s="4">
        <v>250</v>
      </c>
      <c r="D130" s="4">
        <v>250</v>
      </c>
      <c r="E130" s="4">
        <v>0</v>
      </c>
      <c r="F130" s="4">
        <v>250</v>
      </c>
      <c r="G130" s="4"/>
      <c r="H130" s="4"/>
      <c r="I130" s="26" t="s">
        <v>233</v>
      </c>
      <c r="J130" s="24">
        <v>11</v>
      </c>
      <c r="K130" s="24">
        <v>10</v>
      </c>
      <c r="L130" s="25">
        <v>0</v>
      </c>
      <c r="M130" s="25">
        <f t="shared" si="7"/>
        <v>250</v>
      </c>
      <c r="N130" s="25">
        <f t="shared" si="12"/>
        <v>250</v>
      </c>
    </row>
    <row r="131" spans="1:14" ht="15.6" customHeight="1" x14ac:dyDescent="0.2">
      <c r="A131" s="8" t="s">
        <v>64</v>
      </c>
      <c r="B131" s="8" t="s">
        <v>228</v>
      </c>
      <c r="C131" s="4">
        <v>250</v>
      </c>
      <c r="D131" s="4">
        <v>250</v>
      </c>
      <c r="E131" s="4">
        <v>208.91</v>
      </c>
      <c r="F131" s="4">
        <v>275</v>
      </c>
      <c r="G131" s="4"/>
      <c r="H131" s="4"/>
      <c r="I131" s="24" t="s">
        <v>234</v>
      </c>
      <c r="J131" s="24">
        <v>11</v>
      </c>
      <c r="K131" s="24">
        <v>10</v>
      </c>
      <c r="L131" s="25">
        <v>0</v>
      </c>
      <c r="M131" s="25">
        <f t="shared" si="7"/>
        <v>250</v>
      </c>
      <c r="N131" s="25">
        <f t="shared" si="12"/>
        <v>250</v>
      </c>
    </row>
    <row r="132" spans="1:14" ht="15.6" customHeight="1" x14ac:dyDescent="0.2">
      <c r="A132" s="8" t="s">
        <v>266</v>
      </c>
      <c r="B132" s="8" t="s">
        <v>229</v>
      </c>
      <c r="C132" s="4">
        <v>325</v>
      </c>
      <c r="D132" s="4">
        <v>325</v>
      </c>
      <c r="E132" s="4">
        <v>0</v>
      </c>
      <c r="F132" s="4">
        <v>275</v>
      </c>
      <c r="G132" s="4"/>
      <c r="H132" s="4"/>
      <c r="I132" s="26" t="s">
        <v>235</v>
      </c>
      <c r="J132" s="24">
        <v>14</v>
      </c>
      <c r="K132" s="24">
        <v>13</v>
      </c>
      <c r="L132" s="25">
        <v>0</v>
      </c>
      <c r="M132" s="25">
        <f t="shared" ref="M132:M151" si="13">SUM(K132*25)</f>
        <v>325</v>
      </c>
      <c r="N132" s="25">
        <f t="shared" si="12"/>
        <v>325</v>
      </c>
    </row>
    <row r="133" spans="1:14" ht="15.6" customHeight="1" x14ac:dyDescent="0.2">
      <c r="A133" s="8" t="s">
        <v>303</v>
      </c>
      <c r="B133" s="8" t="s">
        <v>302</v>
      </c>
      <c r="C133" s="4">
        <v>225</v>
      </c>
      <c r="D133" s="4">
        <v>225</v>
      </c>
      <c r="E133" s="4">
        <v>0</v>
      </c>
      <c r="F133" s="4">
        <v>225</v>
      </c>
      <c r="G133" s="4"/>
      <c r="H133" s="4"/>
      <c r="I133" s="24" t="s">
        <v>309</v>
      </c>
      <c r="J133" s="24">
        <v>9</v>
      </c>
      <c r="K133" s="24">
        <v>9</v>
      </c>
      <c r="L133" s="25">
        <v>0</v>
      </c>
      <c r="M133" s="25">
        <f t="shared" si="13"/>
        <v>225</v>
      </c>
      <c r="N133" s="25">
        <f t="shared" ref="N133" si="14">SUM(L133:M133)</f>
        <v>225</v>
      </c>
    </row>
    <row r="134" spans="1:14" ht="15.6" customHeight="1" x14ac:dyDescent="0.2">
      <c r="A134" s="8" t="s">
        <v>136</v>
      </c>
      <c r="B134" s="8" t="s">
        <v>65</v>
      </c>
      <c r="C134" s="4">
        <v>250</v>
      </c>
      <c r="D134" s="4">
        <v>250</v>
      </c>
      <c r="E134" s="4">
        <v>0</v>
      </c>
      <c r="F134" s="4">
        <v>275</v>
      </c>
      <c r="G134" s="4"/>
      <c r="H134" s="4"/>
      <c r="I134" s="24" t="s">
        <v>122</v>
      </c>
      <c r="J134" s="24">
        <v>11</v>
      </c>
      <c r="K134" s="24">
        <v>10</v>
      </c>
      <c r="L134" s="25">
        <v>0</v>
      </c>
      <c r="M134" s="25">
        <f t="shared" si="13"/>
        <v>250</v>
      </c>
      <c r="N134" s="25">
        <f t="shared" ref="N134:N150" si="15">SUM(L134:M134)</f>
        <v>250</v>
      </c>
    </row>
    <row r="135" spans="1:14" ht="15.6" customHeight="1" x14ac:dyDescent="0.2">
      <c r="A135" s="8" t="s">
        <v>66</v>
      </c>
      <c r="B135" s="8" t="s">
        <v>67</v>
      </c>
      <c r="C135" s="4">
        <v>225</v>
      </c>
      <c r="D135" s="4">
        <v>225</v>
      </c>
      <c r="E135" s="4">
        <v>189.73</v>
      </c>
      <c r="F135" s="4">
        <v>250</v>
      </c>
      <c r="G135" s="4"/>
      <c r="H135" s="4"/>
      <c r="I135" s="24" t="s">
        <v>123</v>
      </c>
      <c r="J135" s="24">
        <v>9</v>
      </c>
      <c r="K135" s="24">
        <v>9</v>
      </c>
      <c r="L135" s="25">
        <v>0</v>
      </c>
      <c r="M135" s="25">
        <f t="shared" si="13"/>
        <v>225</v>
      </c>
      <c r="N135" s="25">
        <f t="shared" si="15"/>
        <v>225</v>
      </c>
    </row>
    <row r="136" spans="1:14" ht="15.6" customHeight="1" x14ac:dyDescent="0.2">
      <c r="A136" s="8" t="s">
        <v>134</v>
      </c>
      <c r="B136" s="8" t="s">
        <v>147</v>
      </c>
      <c r="C136" s="4">
        <v>225</v>
      </c>
      <c r="D136" s="4">
        <v>225</v>
      </c>
      <c r="E136" s="4">
        <v>250</v>
      </c>
      <c r="F136" s="4">
        <v>250</v>
      </c>
      <c r="G136" s="4"/>
      <c r="H136" s="4"/>
      <c r="I136" s="24" t="s">
        <v>124</v>
      </c>
      <c r="J136" s="24">
        <v>10</v>
      </c>
      <c r="K136" s="24">
        <v>9</v>
      </c>
      <c r="L136" s="25">
        <v>0</v>
      </c>
      <c r="M136" s="25">
        <f t="shared" si="13"/>
        <v>225</v>
      </c>
      <c r="N136" s="25">
        <f t="shared" si="15"/>
        <v>225</v>
      </c>
    </row>
    <row r="137" spans="1:14" ht="15.6" customHeight="1" x14ac:dyDescent="0.2">
      <c r="A137" s="8" t="s">
        <v>68</v>
      </c>
      <c r="B137" s="8" t="s">
        <v>69</v>
      </c>
      <c r="C137" s="4">
        <v>350</v>
      </c>
      <c r="D137" s="4">
        <v>350</v>
      </c>
      <c r="E137" s="4">
        <v>325</v>
      </c>
      <c r="F137" s="4">
        <v>325</v>
      </c>
      <c r="G137" s="4"/>
      <c r="H137" s="4"/>
      <c r="I137" s="24" t="s">
        <v>125</v>
      </c>
      <c r="J137" s="24">
        <v>14</v>
      </c>
      <c r="K137" s="24">
        <v>14</v>
      </c>
      <c r="L137" s="25">
        <v>0</v>
      </c>
      <c r="M137" s="25">
        <f t="shared" si="13"/>
        <v>350</v>
      </c>
      <c r="N137" s="25">
        <f t="shared" si="15"/>
        <v>350</v>
      </c>
    </row>
    <row r="138" spans="1:14" ht="15.6" customHeight="1" x14ac:dyDescent="0.2">
      <c r="A138" s="8" t="s">
        <v>70</v>
      </c>
      <c r="B138" s="8" t="s">
        <v>71</v>
      </c>
      <c r="C138" s="4">
        <v>300</v>
      </c>
      <c r="D138" s="4">
        <v>300</v>
      </c>
      <c r="E138" s="4">
        <v>300</v>
      </c>
      <c r="F138" s="4">
        <v>300</v>
      </c>
      <c r="G138" s="4"/>
      <c r="H138" s="4"/>
      <c r="I138" s="24" t="s">
        <v>126</v>
      </c>
      <c r="J138" s="24">
        <v>12</v>
      </c>
      <c r="K138" s="24">
        <v>12</v>
      </c>
      <c r="L138" s="25">
        <v>0</v>
      </c>
      <c r="M138" s="25">
        <f t="shared" si="13"/>
        <v>300</v>
      </c>
      <c r="N138" s="25">
        <f t="shared" si="15"/>
        <v>300</v>
      </c>
    </row>
    <row r="139" spans="1:14" ht="15.6" customHeight="1" x14ac:dyDescent="0.2">
      <c r="A139" s="8" t="s">
        <v>151</v>
      </c>
      <c r="B139" s="8" t="s">
        <v>101</v>
      </c>
      <c r="C139" s="4">
        <v>250</v>
      </c>
      <c r="D139" s="4">
        <v>250</v>
      </c>
      <c r="E139" s="4">
        <v>138.52000000000001</v>
      </c>
      <c r="F139" s="4">
        <v>275</v>
      </c>
      <c r="G139" s="4"/>
      <c r="H139" s="4"/>
      <c r="I139" s="24">
        <v>31</v>
      </c>
      <c r="J139" s="24">
        <v>11</v>
      </c>
      <c r="K139" s="24">
        <v>10</v>
      </c>
      <c r="L139" s="25">
        <v>0</v>
      </c>
      <c r="M139" s="25">
        <f t="shared" si="13"/>
        <v>250</v>
      </c>
      <c r="N139" s="25">
        <f t="shared" si="15"/>
        <v>250</v>
      </c>
    </row>
    <row r="140" spans="1:14" ht="15.6" customHeight="1" x14ac:dyDescent="0.2">
      <c r="A140" s="8" t="s">
        <v>72</v>
      </c>
      <c r="B140" s="8" t="s">
        <v>73</v>
      </c>
      <c r="C140" s="4">
        <v>285</v>
      </c>
      <c r="D140" s="4">
        <v>285</v>
      </c>
      <c r="E140" s="4">
        <v>0</v>
      </c>
      <c r="F140" s="4">
        <v>300</v>
      </c>
      <c r="G140" s="4"/>
      <c r="H140" s="4"/>
      <c r="I140" s="24">
        <v>32</v>
      </c>
      <c r="J140" s="24">
        <v>11</v>
      </c>
      <c r="K140" s="24">
        <v>11</v>
      </c>
      <c r="L140" s="25">
        <v>10</v>
      </c>
      <c r="M140" s="25">
        <f t="shared" si="13"/>
        <v>275</v>
      </c>
      <c r="N140" s="25">
        <f t="shared" si="15"/>
        <v>285</v>
      </c>
    </row>
    <row r="141" spans="1:14" ht="15.6" customHeight="1" x14ac:dyDescent="0.2">
      <c r="A141" s="8" t="s">
        <v>74</v>
      </c>
      <c r="B141" s="8" t="s">
        <v>75</v>
      </c>
      <c r="C141" s="4">
        <v>100</v>
      </c>
      <c r="D141" s="4">
        <v>100</v>
      </c>
      <c r="E141" s="4">
        <v>0</v>
      </c>
      <c r="F141" s="4">
        <v>200</v>
      </c>
      <c r="G141" s="4"/>
      <c r="H141" s="4"/>
      <c r="I141" s="24">
        <v>33</v>
      </c>
      <c r="J141" s="24">
        <v>8</v>
      </c>
      <c r="K141" s="24">
        <v>4</v>
      </c>
      <c r="L141" s="25">
        <v>0</v>
      </c>
      <c r="M141" s="25">
        <f t="shared" si="13"/>
        <v>100</v>
      </c>
      <c r="N141" s="25">
        <f t="shared" si="15"/>
        <v>100</v>
      </c>
    </row>
    <row r="142" spans="1:14" ht="15.6" customHeight="1" x14ac:dyDescent="0.2">
      <c r="A142" s="8" t="s">
        <v>189</v>
      </c>
      <c r="B142" s="8" t="s">
        <v>192</v>
      </c>
      <c r="C142" s="4">
        <v>350</v>
      </c>
      <c r="D142" s="4">
        <v>350</v>
      </c>
      <c r="E142" s="4">
        <v>320.88</v>
      </c>
      <c r="F142" s="4">
        <v>350</v>
      </c>
      <c r="G142" s="4"/>
      <c r="H142" s="4"/>
      <c r="I142" s="24" t="s">
        <v>193</v>
      </c>
      <c r="J142" s="24">
        <v>14</v>
      </c>
      <c r="K142" s="24">
        <v>14</v>
      </c>
      <c r="L142" s="25">
        <v>0</v>
      </c>
      <c r="M142" s="25">
        <f t="shared" si="13"/>
        <v>350</v>
      </c>
      <c r="N142" s="25">
        <f t="shared" si="15"/>
        <v>350</v>
      </c>
    </row>
    <row r="143" spans="1:14" ht="15.6" customHeight="1" x14ac:dyDescent="0.2">
      <c r="A143" s="8" t="s">
        <v>190</v>
      </c>
      <c r="B143" s="8" t="s">
        <v>191</v>
      </c>
      <c r="C143" s="4">
        <v>250</v>
      </c>
      <c r="D143" s="4">
        <v>250</v>
      </c>
      <c r="E143" s="4">
        <v>191.04</v>
      </c>
      <c r="F143" s="4">
        <v>250</v>
      </c>
      <c r="G143" s="4"/>
      <c r="H143" s="4"/>
      <c r="I143" s="24" t="s">
        <v>194</v>
      </c>
      <c r="J143" s="24">
        <v>10</v>
      </c>
      <c r="K143" s="24">
        <v>10</v>
      </c>
      <c r="L143" s="25">
        <v>0</v>
      </c>
      <c r="M143" s="25">
        <f t="shared" si="13"/>
        <v>250</v>
      </c>
      <c r="N143" s="25">
        <f t="shared" si="15"/>
        <v>250</v>
      </c>
    </row>
    <row r="144" spans="1:14" ht="15.6" customHeight="1" x14ac:dyDescent="0.2">
      <c r="A144" s="8" t="s">
        <v>76</v>
      </c>
      <c r="B144" s="8" t="s">
        <v>153</v>
      </c>
      <c r="C144" s="4">
        <v>325</v>
      </c>
      <c r="D144" s="4">
        <v>325</v>
      </c>
      <c r="E144" s="4">
        <v>0</v>
      </c>
      <c r="F144" s="4">
        <v>300</v>
      </c>
      <c r="G144" s="4"/>
      <c r="H144" s="4"/>
      <c r="I144" s="24" t="s">
        <v>155</v>
      </c>
      <c r="J144" s="24">
        <v>13</v>
      </c>
      <c r="K144" s="24">
        <v>13</v>
      </c>
      <c r="L144" s="25">
        <v>0</v>
      </c>
      <c r="M144" s="25">
        <f t="shared" si="13"/>
        <v>325</v>
      </c>
      <c r="N144" s="25">
        <f t="shared" si="15"/>
        <v>325</v>
      </c>
    </row>
    <row r="145" spans="1:14" ht="15.6" customHeight="1" x14ac:dyDescent="0.2">
      <c r="A145" s="8" t="s">
        <v>154</v>
      </c>
      <c r="B145" s="8" t="s">
        <v>167</v>
      </c>
      <c r="C145" s="4">
        <v>350</v>
      </c>
      <c r="D145" s="4">
        <v>350</v>
      </c>
      <c r="E145" s="4">
        <v>280.47000000000003</v>
      </c>
      <c r="F145" s="4">
        <v>325</v>
      </c>
      <c r="G145" s="4"/>
      <c r="H145" s="4"/>
      <c r="I145" s="24" t="s">
        <v>156</v>
      </c>
      <c r="J145" s="24">
        <v>14</v>
      </c>
      <c r="K145" s="24">
        <v>14</v>
      </c>
      <c r="L145" s="25">
        <v>0</v>
      </c>
      <c r="M145" s="25">
        <f t="shared" si="13"/>
        <v>350</v>
      </c>
      <c r="N145" s="25">
        <f t="shared" si="15"/>
        <v>350</v>
      </c>
    </row>
    <row r="146" spans="1:14" ht="15.6" customHeight="1" x14ac:dyDescent="0.2">
      <c r="A146" s="8" t="s">
        <v>77</v>
      </c>
      <c r="B146" s="8" t="s">
        <v>145</v>
      </c>
      <c r="C146" s="4">
        <v>200</v>
      </c>
      <c r="D146" s="4">
        <v>200</v>
      </c>
      <c r="E146" s="4">
        <v>42</v>
      </c>
      <c r="F146" s="4">
        <v>200</v>
      </c>
      <c r="G146" s="4"/>
      <c r="H146" s="4"/>
      <c r="I146" s="24" t="s">
        <v>139</v>
      </c>
      <c r="J146" s="24">
        <v>8</v>
      </c>
      <c r="K146" s="24">
        <v>8</v>
      </c>
      <c r="L146" s="25">
        <v>0</v>
      </c>
      <c r="M146" s="25">
        <f t="shared" si="13"/>
        <v>200</v>
      </c>
      <c r="N146" s="25">
        <f t="shared" si="15"/>
        <v>200</v>
      </c>
    </row>
    <row r="147" spans="1:14" ht="15.6" customHeight="1" x14ac:dyDescent="0.2">
      <c r="A147" s="8" t="s">
        <v>144</v>
      </c>
      <c r="B147" s="8" t="s">
        <v>146</v>
      </c>
      <c r="C147" s="4">
        <v>225</v>
      </c>
      <c r="D147" s="4">
        <v>225</v>
      </c>
      <c r="E147" s="4">
        <v>0</v>
      </c>
      <c r="F147" s="4">
        <v>300</v>
      </c>
      <c r="G147" s="4"/>
      <c r="H147" s="4"/>
      <c r="I147" s="24" t="s">
        <v>140</v>
      </c>
      <c r="J147" s="24">
        <v>12</v>
      </c>
      <c r="K147" s="24">
        <v>9</v>
      </c>
      <c r="L147" s="25">
        <v>0</v>
      </c>
      <c r="M147" s="25">
        <f t="shared" si="13"/>
        <v>225</v>
      </c>
      <c r="N147" s="25">
        <f t="shared" si="15"/>
        <v>225</v>
      </c>
    </row>
    <row r="148" spans="1:14" ht="15.6" customHeight="1" x14ac:dyDescent="0.2">
      <c r="A148" s="8" t="s">
        <v>215</v>
      </c>
      <c r="B148" s="8" t="s">
        <v>216</v>
      </c>
      <c r="C148" s="4">
        <v>225</v>
      </c>
      <c r="D148" s="4">
        <v>225</v>
      </c>
      <c r="E148" s="4">
        <v>0</v>
      </c>
      <c r="F148" s="4">
        <v>225</v>
      </c>
      <c r="G148" s="4"/>
      <c r="H148" s="4"/>
      <c r="I148" s="24" t="s">
        <v>217</v>
      </c>
      <c r="J148" s="24">
        <v>9</v>
      </c>
      <c r="K148" s="24">
        <v>9</v>
      </c>
      <c r="L148" s="25">
        <v>0</v>
      </c>
      <c r="M148" s="25">
        <f t="shared" si="13"/>
        <v>225</v>
      </c>
      <c r="N148" s="25">
        <f t="shared" si="15"/>
        <v>225</v>
      </c>
    </row>
    <row r="149" spans="1:14" ht="15.6" customHeight="1" x14ac:dyDescent="0.2">
      <c r="A149" s="8" t="s">
        <v>96</v>
      </c>
      <c r="B149" s="8" t="s">
        <v>97</v>
      </c>
      <c r="C149" s="4">
        <v>225</v>
      </c>
      <c r="D149" s="4">
        <v>225</v>
      </c>
      <c r="E149" s="4">
        <v>0</v>
      </c>
      <c r="F149" s="4">
        <v>275</v>
      </c>
      <c r="G149" s="4"/>
      <c r="H149" s="4"/>
      <c r="I149" s="24" t="s">
        <v>127</v>
      </c>
      <c r="J149" s="24">
        <v>11</v>
      </c>
      <c r="K149" s="24">
        <v>9</v>
      </c>
      <c r="L149" s="25">
        <v>0</v>
      </c>
      <c r="M149" s="25">
        <f t="shared" si="13"/>
        <v>225</v>
      </c>
      <c r="N149" s="25">
        <f t="shared" si="15"/>
        <v>225</v>
      </c>
    </row>
    <row r="150" spans="1:14" ht="15.6" customHeight="1" x14ac:dyDescent="0.2">
      <c r="A150" s="8" t="s">
        <v>78</v>
      </c>
      <c r="B150" s="8" t="s">
        <v>79</v>
      </c>
      <c r="C150" s="4">
        <v>225</v>
      </c>
      <c r="D150" s="4">
        <v>225</v>
      </c>
      <c r="E150" s="4">
        <v>225</v>
      </c>
      <c r="F150" s="4">
        <v>225</v>
      </c>
      <c r="G150" s="4"/>
      <c r="H150" s="4"/>
      <c r="I150" s="24" t="s">
        <v>128</v>
      </c>
      <c r="J150" s="24">
        <v>10</v>
      </c>
      <c r="K150" s="24">
        <v>9</v>
      </c>
      <c r="L150" s="25">
        <v>0</v>
      </c>
      <c r="M150" s="25">
        <f t="shared" si="13"/>
        <v>225</v>
      </c>
      <c r="N150" s="25">
        <f t="shared" si="15"/>
        <v>225</v>
      </c>
    </row>
    <row r="151" spans="1:14" ht="15.6" customHeight="1" x14ac:dyDescent="0.2">
      <c r="A151" s="8" t="s">
        <v>305</v>
      </c>
      <c r="B151" s="8" t="s">
        <v>304</v>
      </c>
      <c r="C151" s="4">
        <v>250</v>
      </c>
      <c r="D151" s="4">
        <v>250</v>
      </c>
      <c r="E151" s="4">
        <v>73.2</v>
      </c>
      <c r="F151" s="4">
        <v>300</v>
      </c>
      <c r="G151" s="4"/>
      <c r="H151" s="4"/>
      <c r="I151" s="24" t="s">
        <v>310</v>
      </c>
      <c r="J151" s="24">
        <v>12</v>
      </c>
      <c r="K151" s="24">
        <v>10</v>
      </c>
      <c r="L151" s="25">
        <v>0</v>
      </c>
      <c r="M151" s="25">
        <f t="shared" si="13"/>
        <v>250</v>
      </c>
      <c r="N151" s="25">
        <f t="shared" ref="N151" si="16">SUM(L151:M151)</f>
        <v>250</v>
      </c>
    </row>
    <row r="152" spans="1:14" ht="15.6" customHeight="1" x14ac:dyDescent="0.2">
      <c r="A152" s="8" t="s">
        <v>80</v>
      </c>
      <c r="B152" s="8" t="s">
        <v>81</v>
      </c>
      <c r="C152" s="4">
        <v>150</v>
      </c>
      <c r="D152" s="4">
        <v>150</v>
      </c>
      <c r="E152" s="4">
        <v>0</v>
      </c>
      <c r="F152" s="4">
        <v>175</v>
      </c>
      <c r="G152" s="4"/>
      <c r="H152" s="4"/>
      <c r="I152" s="24" t="s">
        <v>129</v>
      </c>
      <c r="J152" s="24">
        <v>7</v>
      </c>
      <c r="K152" s="24">
        <v>6</v>
      </c>
      <c r="L152" s="25">
        <v>0</v>
      </c>
      <c r="M152" s="25">
        <f t="shared" ref="M152:M159" si="17">SUM(K152*25)</f>
        <v>150</v>
      </c>
      <c r="N152" s="25">
        <f>SUM(L152:M152)</f>
        <v>150</v>
      </c>
    </row>
    <row r="153" spans="1:14" ht="15.6" customHeight="1" x14ac:dyDescent="0.2">
      <c r="A153" s="8" t="s">
        <v>82</v>
      </c>
      <c r="B153" s="8" t="s">
        <v>83</v>
      </c>
      <c r="C153" s="4">
        <v>250</v>
      </c>
      <c r="D153" s="4">
        <v>250</v>
      </c>
      <c r="E153" s="4">
        <v>0</v>
      </c>
      <c r="F153" s="4">
        <v>250</v>
      </c>
      <c r="G153" s="4"/>
      <c r="H153" s="4"/>
      <c r="I153" s="24" t="s">
        <v>130</v>
      </c>
      <c r="J153" s="24">
        <v>11</v>
      </c>
      <c r="K153" s="24">
        <v>10</v>
      </c>
      <c r="L153" s="25">
        <v>0</v>
      </c>
      <c r="M153" s="25">
        <f t="shared" si="17"/>
        <v>250</v>
      </c>
      <c r="N153" s="25">
        <f>SUM(L153:M153)</f>
        <v>250</v>
      </c>
    </row>
    <row r="154" spans="1:14" ht="15.6" customHeight="1" x14ac:dyDescent="0.2">
      <c r="A154" s="8" t="s">
        <v>84</v>
      </c>
      <c r="B154" s="8" t="s">
        <v>85</v>
      </c>
      <c r="C154" s="4">
        <v>300</v>
      </c>
      <c r="D154" s="4">
        <v>300</v>
      </c>
      <c r="E154" s="4">
        <v>0</v>
      </c>
      <c r="F154" s="4">
        <v>300</v>
      </c>
      <c r="G154" s="4"/>
      <c r="H154" s="4"/>
      <c r="I154" s="24">
        <v>39</v>
      </c>
      <c r="J154" s="24">
        <v>12</v>
      </c>
      <c r="K154" s="24">
        <v>12</v>
      </c>
      <c r="L154" s="25">
        <v>0</v>
      </c>
      <c r="M154" s="25">
        <f t="shared" si="17"/>
        <v>300</v>
      </c>
      <c r="N154" s="25">
        <f>SUM(L154:M154)</f>
        <v>300</v>
      </c>
    </row>
    <row r="155" spans="1:14" ht="15.6" customHeight="1" x14ac:dyDescent="0.2">
      <c r="A155" s="8" t="s">
        <v>86</v>
      </c>
      <c r="B155" s="8" t="s">
        <v>205</v>
      </c>
      <c r="C155" s="4">
        <v>225</v>
      </c>
      <c r="D155" s="4">
        <v>225</v>
      </c>
      <c r="E155" s="4">
        <v>225</v>
      </c>
      <c r="F155" s="4">
        <v>225</v>
      </c>
      <c r="G155" s="4"/>
      <c r="H155" s="4"/>
      <c r="I155" s="24" t="s">
        <v>210</v>
      </c>
      <c r="J155" s="24">
        <v>9</v>
      </c>
      <c r="K155" s="24">
        <v>9</v>
      </c>
      <c r="L155" s="25">
        <v>0</v>
      </c>
      <c r="M155" s="25">
        <f t="shared" si="17"/>
        <v>225</v>
      </c>
      <c r="N155" s="25">
        <f t="shared" ref="N155:N159" si="18">SUM(L155:M155)</f>
        <v>225</v>
      </c>
    </row>
    <row r="156" spans="1:14" ht="15.6" customHeight="1" x14ac:dyDescent="0.2">
      <c r="A156" s="8" t="s">
        <v>203</v>
      </c>
      <c r="B156" s="8" t="s">
        <v>204</v>
      </c>
      <c r="C156" s="4">
        <v>175</v>
      </c>
      <c r="D156" s="4">
        <v>175</v>
      </c>
      <c r="E156" s="4">
        <v>0</v>
      </c>
      <c r="F156" s="4">
        <v>200</v>
      </c>
      <c r="G156" s="4"/>
      <c r="H156" s="7"/>
      <c r="I156" s="24" t="s">
        <v>211</v>
      </c>
      <c r="J156" s="24">
        <v>8</v>
      </c>
      <c r="K156" s="24">
        <v>7</v>
      </c>
      <c r="L156" s="25">
        <v>0</v>
      </c>
      <c r="M156" s="25">
        <f t="shared" si="17"/>
        <v>175</v>
      </c>
      <c r="N156" s="25">
        <f t="shared" si="18"/>
        <v>175</v>
      </c>
    </row>
    <row r="157" spans="1:14" ht="15.6" customHeight="1" x14ac:dyDescent="0.2">
      <c r="A157" s="8" t="s">
        <v>87</v>
      </c>
      <c r="B157" s="8" t="s">
        <v>88</v>
      </c>
      <c r="C157" s="4">
        <v>175</v>
      </c>
      <c r="D157" s="4">
        <v>175</v>
      </c>
      <c r="E157" s="4">
        <v>0</v>
      </c>
      <c r="F157" s="4">
        <v>175</v>
      </c>
      <c r="G157" s="4"/>
      <c r="H157" s="4"/>
      <c r="I157" s="24">
        <v>43</v>
      </c>
      <c r="J157" s="24">
        <v>7</v>
      </c>
      <c r="K157" s="24">
        <v>7</v>
      </c>
      <c r="L157" s="25">
        <v>0</v>
      </c>
      <c r="M157" s="25">
        <f t="shared" si="17"/>
        <v>175</v>
      </c>
      <c r="N157" s="25">
        <f t="shared" si="18"/>
        <v>175</v>
      </c>
    </row>
    <row r="158" spans="1:14" ht="15.6" customHeight="1" x14ac:dyDescent="0.2">
      <c r="A158" s="8" t="s">
        <v>99</v>
      </c>
      <c r="B158" s="8" t="s">
        <v>89</v>
      </c>
      <c r="C158" s="4">
        <v>225</v>
      </c>
      <c r="D158" s="4">
        <v>225</v>
      </c>
      <c r="E158" s="4">
        <v>280</v>
      </c>
      <c r="F158" s="4">
        <v>375</v>
      </c>
      <c r="G158" s="4"/>
      <c r="H158" s="4"/>
      <c r="I158" s="24" t="s">
        <v>131</v>
      </c>
      <c r="J158" s="24">
        <v>9</v>
      </c>
      <c r="K158" s="24">
        <v>9</v>
      </c>
      <c r="L158" s="25">
        <v>0</v>
      </c>
      <c r="M158" s="25">
        <f t="shared" si="17"/>
        <v>225</v>
      </c>
      <c r="N158" s="25">
        <f t="shared" si="18"/>
        <v>225</v>
      </c>
    </row>
    <row r="159" spans="1:14" ht="15.6" customHeight="1" x14ac:dyDescent="0.2">
      <c r="A159" s="8" t="s">
        <v>100</v>
      </c>
      <c r="B159" s="8" t="s">
        <v>90</v>
      </c>
      <c r="C159" s="4">
        <v>250</v>
      </c>
      <c r="D159" s="4">
        <v>250</v>
      </c>
      <c r="E159" s="4">
        <v>375</v>
      </c>
      <c r="F159" s="4">
        <v>375</v>
      </c>
      <c r="G159" s="4"/>
      <c r="H159" s="1"/>
      <c r="I159" s="24" t="s">
        <v>132</v>
      </c>
      <c r="J159" s="24">
        <v>11</v>
      </c>
      <c r="K159" s="24">
        <v>10</v>
      </c>
      <c r="L159" s="25">
        <v>0</v>
      </c>
      <c r="M159" s="25">
        <f t="shared" si="17"/>
        <v>250</v>
      </c>
      <c r="N159" s="25">
        <f t="shared" si="18"/>
        <v>250</v>
      </c>
    </row>
    <row r="160" spans="1:14" ht="15.6" customHeight="1" x14ac:dyDescent="0.2">
      <c r="A160" s="8" t="s">
        <v>342</v>
      </c>
      <c r="B160" s="8" t="s">
        <v>343</v>
      </c>
      <c r="C160" s="4">
        <v>250</v>
      </c>
      <c r="D160" s="4">
        <v>250</v>
      </c>
      <c r="E160" s="4">
        <v>0</v>
      </c>
      <c r="F160" s="4">
        <v>0</v>
      </c>
      <c r="G160" s="4"/>
      <c r="I160" s="54" t="s">
        <v>344</v>
      </c>
      <c r="J160" s="54">
        <v>11</v>
      </c>
      <c r="K160" s="54">
        <v>10</v>
      </c>
      <c r="L160" s="25">
        <v>0</v>
      </c>
      <c r="M160" s="25">
        <f t="shared" ref="M160" si="19">SUM(K160*25)</f>
        <v>250</v>
      </c>
      <c r="N160" s="25">
        <f t="shared" ref="N160" si="20">SUM(L160:M160)</f>
        <v>250</v>
      </c>
    </row>
    <row r="161" spans="1:14" ht="15.6" customHeight="1" x14ac:dyDescent="0.2">
      <c r="A161" s="8" t="s">
        <v>91</v>
      </c>
      <c r="B161" s="8" t="s">
        <v>92</v>
      </c>
      <c r="C161" s="4">
        <v>75</v>
      </c>
      <c r="D161" s="4">
        <v>75</v>
      </c>
      <c r="E161" s="4">
        <v>0</v>
      </c>
      <c r="F161" s="4">
        <v>125</v>
      </c>
      <c r="G161" s="4"/>
      <c r="H161" s="18"/>
      <c r="I161" s="24">
        <v>45</v>
      </c>
      <c r="J161" s="24">
        <v>5</v>
      </c>
      <c r="K161" s="24">
        <v>3</v>
      </c>
      <c r="L161" s="25">
        <v>0</v>
      </c>
      <c r="M161" s="25">
        <f>SUM(K161*25)</f>
        <v>75</v>
      </c>
      <c r="N161" s="25">
        <f>SUM(L161:M161)</f>
        <v>75</v>
      </c>
    </row>
    <row r="162" spans="1:14" ht="15.6" customHeight="1" x14ac:dyDescent="0.2">
      <c r="A162" s="8" t="s">
        <v>93</v>
      </c>
      <c r="B162" s="8" t="s">
        <v>255</v>
      </c>
      <c r="C162" s="4">
        <v>275</v>
      </c>
      <c r="D162" s="4">
        <v>275</v>
      </c>
      <c r="E162" s="4">
        <v>275</v>
      </c>
      <c r="F162" s="4">
        <v>300</v>
      </c>
      <c r="G162" s="4"/>
      <c r="H162" s="18"/>
      <c r="I162" s="24" t="s">
        <v>247</v>
      </c>
      <c r="J162" s="24">
        <v>12</v>
      </c>
      <c r="K162" s="24">
        <v>11</v>
      </c>
      <c r="L162" s="25">
        <v>0</v>
      </c>
      <c r="M162" s="25">
        <f>SUM(K162*25)</f>
        <v>275</v>
      </c>
      <c r="N162" s="25">
        <f>SUM(L162:M162)</f>
        <v>275</v>
      </c>
    </row>
    <row r="163" spans="1:14" ht="15.6" customHeight="1" x14ac:dyDescent="0.2">
      <c r="A163" s="8" t="s">
        <v>267</v>
      </c>
      <c r="B163" s="8" t="s">
        <v>256</v>
      </c>
      <c r="C163" s="4">
        <v>150</v>
      </c>
      <c r="D163" s="4">
        <v>150</v>
      </c>
      <c r="E163" s="4">
        <v>0</v>
      </c>
      <c r="F163" s="4">
        <v>225</v>
      </c>
      <c r="G163" s="4"/>
      <c r="H163" s="18"/>
      <c r="I163" s="24" t="s">
        <v>248</v>
      </c>
      <c r="J163" s="24">
        <v>9</v>
      </c>
      <c r="K163" s="24">
        <v>6</v>
      </c>
      <c r="L163" s="25">
        <v>0</v>
      </c>
      <c r="M163" s="25">
        <f>SUM(K163*25)</f>
        <v>150</v>
      </c>
      <c r="N163" s="25">
        <f>SUM(L163:M163)</f>
        <v>150</v>
      </c>
    </row>
    <row r="164" spans="1:14" ht="15.75" thickBot="1" x14ac:dyDescent="0.25">
      <c r="A164" s="8" t="s">
        <v>94</v>
      </c>
      <c r="B164" s="8" t="s">
        <v>95</v>
      </c>
      <c r="C164" s="46">
        <v>175</v>
      </c>
      <c r="D164" s="46">
        <v>175</v>
      </c>
      <c r="E164" s="46">
        <v>0</v>
      </c>
      <c r="F164" s="46">
        <v>175</v>
      </c>
      <c r="G164" s="7"/>
      <c r="H164" s="18"/>
      <c r="I164" s="24">
        <v>47</v>
      </c>
      <c r="J164" s="24">
        <v>9</v>
      </c>
      <c r="K164" s="24">
        <v>7</v>
      </c>
      <c r="L164" s="25">
        <v>0</v>
      </c>
      <c r="M164" s="25">
        <f>SUM(K164*25)</f>
        <v>175</v>
      </c>
      <c r="N164" s="25">
        <f>SUM(L164:M164)</f>
        <v>175</v>
      </c>
    </row>
    <row r="165" spans="1:14" x14ac:dyDescent="0.2">
      <c r="A165" s="8"/>
      <c r="B165" s="8" t="s">
        <v>170</v>
      </c>
      <c r="C165" s="4">
        <f>SUM(C86:C164)</f>
        <v>18835</v>
      </c>
      <c r="D165" s="4">
        <f>SUM(D86:D164)</f>
        <v>18835</v>
      </c>
      <c r="E165" s="4">
        <f>SUM(E86:E164)</f>
        <v>9368.3300000000017</v>
      </c>
      <c r="F165" s="4">
        <f>SUM(F86:F164)</f>
        <v>19900</v>
      </c>
      <c r="G165" s="4"/>
      <c r="H165" s="18"/>
      <c r="I165" s="24" t="s">
        <v>133</v>
      </c>
      <c r="J165" s="24">
        <f>SUM(J86:J164)</f>
        <v>784</v>
      </c>
      <c r="K165" s="24">
        <f>SUM(K86:K164)</f>
        <v>716</v>
      </c>
      <c r="L165" s="34">
        <f>SUM(L86:L164)</f>
        <v>935</v>
      </c>
      <c r="M165" s="34">
        <f>SUM(M86:M164)</f>
        <v>17900</v>
      </c>
      <c r="N165" s="34">
        <f>SUM(N86:N164)</f>
        <v>18835</v>
      </c>
    </row>
  </sheetData>
  <sortState xmlns:xlrd2="http://schemas.microsoft.com/office/spreadsheetml/2017/richdata2" ref="A44:F52">
    <sortCondition ref="B44:B52"/>
  </sortState>
  <mergeCells count="1">
    <mergeCell ref="I84:N84"/>
  </mergeCells>
  <phoneticPr fontId="0" type="noConversion"/>
  <pageMargins left="1.36" right="0.25" top="0.51" bottom="0.08" header="0.18" footer="0.15"/>
  <pageSetup scale="55" orientation="portrait" r:id="rId1"/>
  <headerFooter alignWithMargins="0">
    <oddHeader xml:space="preserve">&amp;C&amp;"Arial,Bold"&amp;18 2020-21 Key Club General Fund Budget&amp;14
</oddHeader>
    <oddFooter>&amp;L&amp;"Arial,Regular"&amp;10Created/Revised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</vt:lpstr>
      <vt:lpstr>Budget!Print_Area</vt:lpstr>
      <vt:lpstr>Budget!Print_Area_MI</vt:lpstr>
    </vt:vector>
  </TitlesOfParts>
  <Company>Cal-Nev-Ha District Kiwanis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Horton</dc:creator>
  <cp:lastModifiedBy>Bruce Hennings</cp:lastModifiedBy>
  <cp:lastPrinted>2020-08-10T21:07:57Z</cp:lastPrinted>
  <dcterms:created xsi:type="dcterms:W3CDTF">1996-05-20T16:45:49Z</dcterms:created>
  <dcterms:modified xsi:type="dcterms:W3CDTF">2020-08-12T16:56:05Z</dcterms:modified>
</cp:coreProperties>
</file>